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9.xml" ContentType="application/vnd.openxmlformats-officedocument.drawingml.chartshapes+xml"/>
  <Override PartName="/xl/drawings/drawing10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1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2.xml" ContentType="application/vnd.openxmlformats-officedocument.drawingml.chartshapes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3.xml" ContentType="application/vnd.openxmlformats-officedocument.drawingml.chartshapes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4.xml" ContentType="application/vnd.openxmlformats-officedocument.drawingml.chartshapes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15.xml" ContentType="application/vnd.openxmlformats-officedocument.drawingml.chartshapes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16.xml" ContentType="application/vnd.openxmlformats-officedocument.drawingml.chartshapes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17.xml" ContentType="application/vnd.openxmlformats-officedocument.drawingml.chartshapes+xml"/>
  <Override PartName="/xl/drawings/drawing18.xml" ContentType="application/vnd.openxmlformats-officedocument.drawing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19.xml" ContentType="application/vnd.openxmlformats-officedocument.drawing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drawings/drawing20.xml" ContentType="application/vnd.openxmlformats-officedocument.drawing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21.xml" ContentType="application/vnd.openxmlformats-officedocument.drawing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drawings/drawing22.xml" ContentType="application/vnd.openxmlformats-officedocument.drawing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drawings/drawing23.xml" ContentType="application/vnd.openxmlformats-officedocument.drawing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drawings/drawing24.xml" ContentType="application/vnd.openxmlformats-officedocument.drawing+xml"/>
  <Override PartName="/xl/charts/chart35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drawings/drawing25.xml" ContentType="application/vnd.openxmlformats-officedocument.drawing+xml"/>
  <Override PartName="/xl/charts/chart36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drawings/drawing26.xml" ContentType="application/vnd.openxmlformats-officedocument.drawing+xml"/>
  <Override PartName="/xl/charts/chart37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drawings/drawing27.xml" ContentType="application/vnd.openxmlformats-officedocument.drawing+xml"/>
  <Override PartName="/xl/charts/chart38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drawings/drawing28.xml" ContentType="application/vnd.openxmlformats-officedocument.drawingml.chartshapes+xml"/>
  <Override PartName="/xl/drawings/drawing29.xml" ContentType="application/vnd.openxmlformats-officedocument.drawing+xml"/>
  <Override PartName="/xl/charts/chart39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drawings/drawing30.xml" ContentType="application/vnd.openxmlformats-officedocument.drawing+xml"/>
  <Override PartName="/xl/charts/chart40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drawings/drawing31.xml" ContentType="application/vnd.openxmlformats-officedocument.drawingml.chartshapes+xml"/>
  <Override PartName="/xl/drawings/drawing32.xml" ContentType="application/vnd.openxmlformats-officedocument.drawing+xml"/>
  <Override PartName="/xl/charts/chart41.xml" ContentType="application/vnd.openxmlformats-officedocument.drawingml.chart+xml"/>
  <Override PartName="/xl/charts/style41.xml" ContentType="application/vnd.ms-office.chartstyle+xml"/>
  <Override PartName="/xl/charts/colors41.xml" ContentType="application/vnd.ms-office.chartcolorstyle+xml"/>
  <Override PartName="/xl/drawings/drawing33.xml" ContentType="application/vnd.openxmlformats-officedocument.drawingml.chartshapes+xml"/>
  <Override PartName="/xl/charts/chart42.xml" ContentType="application/vnd.openxmlformats-officedocument.drawingml.chart+xml"/>
  <Override PartName="/xl/charts/style42.xml" ContentType="application/vnd.ms-office.chartstyle+xml"/>
  <Override PartName="/xl/charts/colors42.xml" ContentType="application/vnd.ms-office.chartcolorstyle+xml"/>
  <Override PartName="/xl/drawings/drawing34.xml" ContentType="application/vnd.openxmlformats-officedocument.drawingml.chartshapes+xml"/>
  <Override PartName="/xl/drawings/drawing35.xml" ContentType="application/vnd.openxmlformats-officedocument.drawing+xml"/>
  <Override PartName="/xl/charts/chart43.xml" ContentType="application/vnd.openxmlformats-officedocument.drawingml.chart+xml"/>
  <Override PartName="/xl/charts/style43.xml" ContentType="application/vnd.ms-office.chartstyle+xml"/>
  <Override PartName="/xl/charts/colors43.xml" ContentType="application/vnd.ms-office.chartcolorstyle+xml"/>
  <Override PartName="/xl/drawings/drawing36.xml" ContentType="application/vnd.openxmlformats-officedocument.drawingml.chartshapes+xml"/>
  <Override PartName="/xl/drawings/drawing37.xml" ContentType="application/vnd.openxmlformats-officedocument.drawing+xml"/>
  <Override PartName="/xl/charts/chart44.xml" ContentType="application/vnd.openxmlformats-officedocument.drawingml.chart+xml"/>
  <Override PartName="/xl/charts/style44.xml" ContentType="application/vnd.ms-office.chartstyle+xml"/>
  <Override PartName="/xl/charts/colors44.xml" ContentType="application/vnd.ms-office.chartcolorstyle+xml"/>
  <Override PartName="/xl/drawings/drawing38.xml" ContentType="application/vnd.openxmlformats-officedocument.drawingml.chartshapes+xml"/>
  <Override PartName="/xl/drawings/drawing39.xml" ContentType="application/vnd.openxmlformats-officedocument.drawing+xml"/>
  <Override PartName="/xl/charts/chart45.xml" ContentType="application/vnd.openxmlformats-officedocument.drawingml.chart+xml"/>
  <Override PartName="/xl/charts/style45.xml" ContentType="application/vnd.ms-office.chartstyle+xml"/>
  <Override PartName="/xl/charts/colors45.xml" ContentType="application/vnd.ms-office.chartcolorstyle+xml"/>
  <Override PartName="/xl/drawings/drawing40.xml" ContentType="application/vnd.openxmlformats-officedocument.drawingml.chartshapes+xml"/>
  <Override PartName="/xl/drawings/drawing41.xml" ContentType="application/vnd.openxmlformats-officedocument.drawing+xml"/>
  <Override PartName="/xl/charts/chart46.xml" ContentType="application/vnd.openxmlformats-officedocument.drawingml.chart+xml"/>
  <Override PartName="/xl/charts/style46.xml" ContentType="application/vnd.ms-office.chartstyle+xml"/>
  <Override PartName="/xl/charts/colors46.xml" ContentType="application/vnd.ms-office.chartcolorstyle+xml"/>
  <Override PartName="/xl/drawings/drawing42.xml" ContentType="application/vnd.openxmlformats-officedocument.drawingml.chartshapes+xml"/>
  <Override PartName="/xl/drawings/drawing43.xml" ContentType="application/vnd.openxmlformats-officedocument.drawing+xml"/>
  <Override PartName="/xl/charts/chart47.xml" ContentType="application/vnd.openxmlformats-officedocument.drawingml.chart+xml"/>
  <Override PartName="/xl/charts/style47.xml" ContentType="application/vnd.ms-office.chartstyle+xml"/>
  <Override PartName="/xl/charts/colors47.xml" ContentType="application/vnd.ms-office.chartcolorstyle+xml"/>
  <Override PartName="/xl/drawings/drawing44.xml" ContentType="application/vnd.openxmlformats-officedocument.drawing+xml"/>
  <Override PartName="/xl/charts/chart48.xml" ContentType="application/vnd.openxmlformats-officedocument.drawingml.chart+xml"/>
  <Override PartName="/xl/charts/style48.xml" ContentType="application/vnd.ms-office.chartstyle+xml"/>
  <Override PartName="/xl/charts/colors48.xml" ContentType="application/vnd.ms-office.chartcolorstyle+xml"/>
  <Override PartName="/xl/drawings/drawing45.xml" ContentType="application/vnd.openxmlformats-officedocument.drawing+xml"/>
  <Override PartName="/xl/charts/chart49.xml" ContentType="application/vnd.openxmlformats-officedocument.drawingml.chart+xml"/>
  <Override PartName="/xl/charts/style49.xml" ContentType="application/vnd.ms-office.chartstyle+xml"/>
  <Override PartName="/xl/charts/colors49.xml" ContentType="application/vnd.ms-office.chartcolorstyle+xml"/>
  <Override PartName="/xl/drawings/drawing46.xml" ContentType="application/vnd.openxmlformats-officedocument.drawing+xml"/>
  <Override PartName="/xl/charts/chart50.xml" ContentType="application/vnd.openxmlformats-officedocument.drawingml.chart+xml"/>
  <Override PartName="/xl/charts/style50.xml" ContentType="application/vnd.ms-office.chartstyle+xml"/>
  <Override PartName="/xl/charts/colors50.xml" ContentType="application/vnd.ms-office.chartcolorstyle+xml"/>
  <Override PartName="/xl/drawings/drawing47.xml" ContentType="application/vnd.openxmlformats-officedocument.drawing+xml"/>
  <Override PartName="/xl/charts/chart51.xml" ContentType="application/vnd.openxmlformats-officedocument.drawingml.chart+xml"/>
  <Override PartName="/xl/charts/style51.xml" ContentType="application/vnd.ms-office.chartstyle+xml"/>
  <Override PartName="/xl/charts/colors51.xml" ContentType="application/vnd.ms-office.chartcolorstyle+xml"/>
  <Override PartName="/xl/drawings/drawing48.xml" ContentType="application/vnd.openxmlformats-officedocument.drawingml.chartshapes+xml"/>
  <Override PartName="/xl/drawings/drawing49.xml" ContentType="application/vnd.openxmlformats-officedocument.drawing+xml"/>
  <Override PartName="/xl/charts/chart52.xml" ContentType="application/vnd.openxmlformats-officedocument.drawingml.chart+xml"/>
  <Override PartName="/xl/drawings/drawing50.xml" ContentType="application/vnd.openxmlformats-officedocument.drawing+xml"/>
  <Override PartName="/xl/charts/chart53.xml" ContentType="application/vnd.openxmlformats-officedocument.drawingml.chart+xml"/>
  <Override PartName="/xl/drawings/drawing51.xml" ContentType="application/vnd.openxmlformats-officedocument.drawing+xml"/>
  <Override PartName="/xl/charts/chart54.xml" ContentType="application/vnd.openxmlformats-officedocument.drawingml.chart+xml"/>
  <Override PartName="/xl/charts/style52.xml" ContentType="application/vnd.ms-office.chartstyle+xml"/>
  <Override PartName="/xl/charts/colors52.xml" ContentType="application/vnd.ms-office.chartcolorstyle+xml"/>
  <Override PartName="/xl/drawings/drawing52.xml" ContentType="application/vnd.openxmlformats-officedocument.drawing+xml"/>
  <Override PartName="/xl/charts/chart55.xml" ContentType="application/vnd.openxmlformats-officedocument.drawingml.chart+xml"/>
  <Override PartName="/xl/charts/style53.xml" ContentType="application/vnd.ms-office.chartstyle+xml"/>
  <Override PartName="/xl/charts/colors53.xml" ContentType="application/vnd.ms-office.chartcolorstyle+xml"/>
  <Override PartName="/xl/charts/chart56.xml" ContentType="application/vnd.openxmlformats-officedocument.drawingml.chart+xml"/>
  <Override PartName="/xl/charts/style54.xml" ContentType="application/vnd.ms-office.chartstyle+xml"/>
  <Override PartName="/xl/charts/colors54.xml" ContentType="application/vnd.ms-office.chartcolorstyle+xml"/>
  <Override PartName="/xl/drawings/drawing53.xml" ContentType="application/vnd.openxmlformats-officedocument.drawing+xml"/>
  <Override PartName="/xl/charts/chart57.xml" ContentType="application/vnd.openxmlformats-officedocument.drawingml.chart+xml"/>
  <Override PartName="/xl/charts/style55.xml" ContentType="application/vnd.ms-office.chartstyle+xml"/>
  <Override PartName="/xl/charts/colors55.xml" ContentType="application/vnd.ms-office.chartcolorstyle+xml"/>
  <Override PartName="/xl/drawings/drawing54.xml" ContentType="application/vnd.openxmlformats-officedocument.drawing+xml"/>
  <Override PartName="/xl/charts/chart58.xml" ContentType="application/vnd.openxmlformats-officedocument.drawingml.chart+xml"/>
  <Override PartName="/xl/charts/style56.xml" ContentType="application/vnd.ms-office.chartstyle+xml"/>
  <Override PartName="/xl/charts/colors56.xml" ContentType="application/vnd.ms-office.chartcolorstyle+xml"/>
  <Override PartName="/xl/drawings/drawing55.xml" ContentType="application/vnd.openxmlformats-officedocument.drawing+xml"/>
  <Override PartName="/xl/charts/chart59.xml" ContentType="application/vnd.openxmlformats-officedocument.drawingml.chart+xml"/>
  <Override PartName="/xl/charts/style57.xml" ContentType="application/vnd.ms-office.chartstyle+xml"/>
  <Override PartName="/xl/charts/colors57.xml" ContentType="application/vnd.ms-office.chartcolorstyle+xml"/>
  <Override PartName="/xl/drawings/drawing56.xml" ContentType="application/vnd.openxmlformats-officedocument.drawing+xml"/>
  <Override PartName="/xl/charts/chart60.xml" ContentType="application/vnd.openxmlformats-officedocument.drawingml.chart+xml"/>
  <Override PartName="/xl/charts/style58.xml" ContentType="application/vnd.ms-office.chartstyle+xml"/>
  <Override PartName="/xl/charts/colors58.xml" ContentType="application/vnd.ms-office.chartcolorstyle+xml"/>
  <Override PartName="/xl/charts/chart61.xml" ContentType="application/vnd.openxmlformats-officedocument.drawingml.chart+xml"/>
  <Override PartName="/xl/charts/style59.xml" ContentType="application/vnd.ms-office.chartstyle+xml"/>
  <Override PartName="/xl/charts/colors59.xml" ContentType="application/vnd.ms-office.chartcolorstyle+xml"/>
  <Override PartName="/xl/drawings/drawing57.xml" ContentType="application/vnd.openxmlformats-officedocument.drawing+xml"/>
  <Override PartName="/xl/charts/chart62.xml" ContentType="application/vnd.openxmlformats-officedocument.drawingml.chart+xml"/>
  <Override PartName="/xl/charts/style60.xml" ContentType="application/vnd.ms-office.chartstyle+xml"/>
  <Override PartName="/xl/charts/colors60.xml" ContentType="application/vnd.ms-office.chartcolorstyle+xml"/>
  <Override PartName="/xl/drawings/drawing58.xml" ContentType="application/vnd.openxmlformats-officedocument.drawingml.chartshapes+xml"/>
  <Override PartName="/xl/drawings/drawing59.xml" ContentType="application/vnd.openxmlformats-officedocument.drawing+xml"/>
  <Override PartName="/xl/charts/chart63.xml" ContentType="application/vnd.openxmlformats-officedocument.drawingml.chart+xml"/>
  <Override PartName="/xl/charts/style61.xml" ContentType="application/vnd.ms-office.chartstyle+xml"/>
  <Override PartName="/xl/charts/colors61.xml" ContentType="application/vnd.ms-office.chartcolorstyle+xml"/>
  <Override PartName="/xl/drawings/drawing60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05"/>
  <workbookPr filterPrivacy="1" codeName="ThisWorkbook"/>
  <xr:revisionPtr revIDLastSave="0" documentId="8_{EB27865C-64B4-483F-A9E9-A33CD5ED02F6}" xr6:coauthVersionLast="47" xr6:coauthVersionMax="47" xr10:uidLastSave="{00000000-0000-0000-0000-000000000000}"/>
  <bookViews>
    <workbookView xWindow="28680" yWindow="-120" windowWidth="29040" windowHeight="15840" tabRatio="782" firstSheet="44" activeTab="44" xr2:uid="{AD4EFB45-11BA-45CF-8F07-12922992CE4A}"/>
  </bookViews>
  <sheets>
    <sheet name="Start" sheetId="30" r:id="rId1"/>
    <sheet name="T2.1" sheetId="111" r:id="rId2"/>
    <sheet name="T2.2" sheetId="112" r:id="rId3"/>
    <sheet name="T2.3" sheetId="113" r:id="rId4"/>
    <sheet name="T2.4" sheetId="114" r:id="rId5"/>
    <sheet name="T3.1" sheetId="115" r:id="rId6"/>
    <sheet name="T3.2" sheetId="116" r:id="rId7"/>
    <sheet name="T3.3" sheetId="117" r:id="rId8"/>
    <sheet name="T5.1" sheetId="118" r:id="rId9"/>
    <sheet name="TB.1" sheetId="119" r:id="rId10"/>
    <sheet name="TB.2" sheetId="120" r:id="rId11"/>
    <sheet name="TD.1" sheetId="121" r:id="rId12"/>
    <sheet name="TD.2" sheetId="122" r:id="rId13"/>
    <sheet name="TD.3" sheetId="123" r:id="rId14"/>
    <sheet name="TE.1" sheetId="124" r:id="rId15"/>
    <sheet name="TF.1" sheetId="125" r:id="rId16"/>
    <sheet name="F1.1" sheetId="25" r:id="rId17"/>
    <sheet name="F1.2" sheetId="89" r:id="rId18"/>
    <sheet name="F1.3" sheetId="13" r:id="rId19"/>
    <sheet name="F2.1 &amp; F2.2" sheetId="95" r:id="rId20"/>
    <sheet name="F2.3" sheetId="83" r:id="rId21"/>
    <sheet name="F2.4" sheetId="97" r:id="rId22"/>
    <sheet name="F2.5" sheetId="98" r:id="rId23"/>
    <sheet name="F2.6" sheetId="39" r:id="rId24"/>
    <sheet name="F2.7" sheetId="40" r:id="rId25"/>
    <sheet name="F2.8" sheetId="41" r:id="rId26"/>
    <sheet name="F2.9" sheetId="43" r:id="rId27"/>
    <sheet name="F2.10-2.11" sheetId="82" r:id="rId28"/>
    <sheet name="F2.12" sheetId="45" r:id="rId29"/>
    <sheet name="F2.13" sheetId="46" r:id="rId30"/>
    <sheet name="F2.14" sheetId="47" r:id="rId31"/>
    <sheet name="F2.15" sheetId="49" r:id="rId32"/>
    <sheet name="F3.2A" sheetId="63" r:id="rId33"/>
    <sheet name="F3.2B" sheetId="88" r:id="rId34"/>
    <sheet name="F3.3" sheetId="64" r:id="rId35"/>
    <sheet name="FB3.2" sheetId="99" r:id="rId36"/>
    <sheet name="F3.4" sheetId="104" r:id="rId37"/>
    <sheet name="FB3.3" sheetId="105" r:id="rId38"/>
    <sheet name="F3.5" sheetId="106" r:id="rId39"/>
    <sheet name="F3.6" sheetId="65" r:id="rId40"/>
    <sheet name="F3.7" sheetId="62" r:id="rId41"/>
    <sheet name="F3.8" sheetId="57" r:id="rId42"/>
    <sheet name="F3.9" sheetId="58" r:id="rId43"/>
    <sheet name="F3.10" sheetId="59" r:id="rId44"/>
    <sheet name="F3.11" sheetId="103" r:id="rId45"/>
    <sheet name="F4.1" sheetId="107" r:id="rId46"/>
    <sheet name="F4.2" sheetId="91" r:id="rId47"/>
    <sheet name="F4.3" sheetId="60" r:id="rId48"/>
    <sheet name="F4.4" sheetId="108" r:id="rId49"/>
    <sheet name="F4.5" sheetId="109" r:id="rId50"/>
    <sheet name="F4.6" sheetId="85" r:id="rId51"/>
    <sheet name="F4.7" sheetId="101" r:id="rId52"/>
    <sheet name="F4.8" sheetId="78" r:id="rId53"/>
    <sheet name="FB1.A" sheetId="110" r:id="rId54"/>
    <sheet name="FB1.B" sheetId="72" r:id="rId55"/>
  </sheets>
  <externalReferences>
    <externalReference r:id="rId56"/>
    <externalReference r:id="rId57"/>
    <externalReference r:id="rId58"/>
    <externalReference r:id="rId59"/>
    <externalReference r:id="rId60"/>
    <externalReference r:id="rId61"/>
  </externalReferences>
  <definedNames>
    <definedName name="_Fill" localSheetId="27" hidden="1">#REF!</definedName>
    <definedName name="_Fill" localSheetId="21" hidden="1">#REF!</definedName>
    <definedName name="_Fill" localSheetId="32" hidden="1">#REF!</definedName>
    <definedName name="_Fill" localSheetId="34" hidden="1">#REF!</definedName>
    <definedName name="_Fill" localSheetId="36" hidden="1">#REF!</definedName>
    <definedName name="_Fill" localSheetId="38" hidden="1">#REF!</definedName>
    <definedName name="_Fill" localSheetId="39" hidden="1">#REF!</definedName>
    <definedName name="_Fill" localSheetId="45" hidden="1">#REF!</definedName>
    <definedName name="_Fill" localSheetId="46" hidden="1">#REF!</definedName>
    <definedName name="_Fill" localSheetId="49" hidden="1">#REF!</definedName>
    <definedName name="_Fill" localSheetId="50" hidden="1">#REF!</definedName>
    <definedName name="_Fill" localSheetId="37" hidden="1">#REF!</definedName>
    <definedName name="_Fill" localSheetId="1" hidden="1">#REF!</definedName>
    <definedName name="_Fill" localSheetId="2" hidden="1">#REF!</definedName>
    <definedName name="_Fill" localSheetId="3" hidden="1">#REF!</definedName>
    <definedName name="_Fill" localSheetId="4" hidden="1">#REF!</definedName>
    <definedName name="_Fill" localSheetId="5" hidden="1">#REF!</definedName>
    <definedName name="_Fill" localSheetId="6" hidden="1">#REF!</definedName>
    <definedName name="_Fill" localSheetId="7" hidden="1">#REF!</definedName>
    <definedName name="_Fill" localSheetId="8" hidden="1">#REF!</definedName>
    <definedName name="_Fill" localSheetId="9" hidden="1">#REF!</definedName>
    <definedName name="_Fill" localSheetId="10" hidden="1">#REF!</definedName>
    <definedName name="_Fill" localSheetId="11" hidden="1">#REF!</definedName>
    <definedName name="_Fill" localSheetId="12" hidden="1">#REF!</definedName>
    <definedName name="_Fill" localSheetId="13" hidden="1">#REF!</definedName>
    <definedName name="_Fill" localSheetId="14" hidden="1">#REF!</definedName>
    <definedName name="_Fill" localSheetId="15" hidden="1">#REF!</definedName>
    <definedName name="_Fill" hidden="1">#REF!</definedName>
    <definedName name="_xlnm._FilterDatabase" localSheetId="17">'F1.2'!$W$2:$X$2</definedName>
    <definedName name="_xlnm._FilterDatabase" localSheetId="27" hidden="1">[1]AFPCHI_penprom!#REF!</definedName>
    <definedName name="_xlnm._FilterDatabase" localSheetId="20" hidden="1">'F2.3'!$A$3:$G$23</definedName>
    <definedName name="_xlnm._FilterDatabase" localSheetId="21" hidden="1">'F2.4'!$A$2:$S$2</definedName>
    <definedName name="_xlnm._FilterDatabase" localSheetId="43" hidden="1">'F3.10'!$B$4:$E$4</definedName>
    <definedName name="_xlnm._FilterDatabase" localSheetId="44" hidden="1">'F3.11'!$A$2:$E$27</definedName>
    <definedName name="_xlnm._FilterDatabase" localSheetId="32" hidden="1">'F3.2A'!$B$3:$M$3</definedName>
    <definedName name="_xlnm._FilterDatabase" localSheetId="34" hidden="1">[1]AFPCHI_penprom!#REF!</definedName>
    <definedName name="_xlnm._FilterDatabase" localSheetId="36" hidden="1">'F3.4'!#REF!</definedName>
    <definedName name="_xlnm._FilterDatabase" localSheetId="38" hidden="1">'F3.5'!$B$7:$F$26</definedName>
    <definedName name="_xlnm._FilterDatabase" localSheetId="39" hidden="1">'F3.6'!#REF!</definedName>
    <definedName name="_xlnm._FilterDatabase" localSheetId="40" hidden="1">'F3.7'!#REF!</definedName>
    <definedName name="_xlnm._FilterDatabase" localSheetId="46" hidden="1">'F4.2'!$A$2:$D$2</definedName>
    <definedName name="_xlnm._FilterDatabase" localSheetId="47" hidden="1">'F4.3'!#REF!</definedName>
    <definedName name="_xlnm._FilterDatabase" localSheetId="48" hidden="1">'F4.4'!#REF!</definedName>
    <definedName name="_xlnm._FilterDatabase" localSheetId="49" hidden="1">'F4.5'!#REF!</definedName>
    <definedName name="_xlnm._FilterDatabase" localSheetId="50" hidden="1">'F4.6'!$N$2:$P$2</definedName>
    <definedName name="_xlnm._FilterDatabase" localSheetId="51" hidden="1">'F4.7'!$A$2:$I$34</definedName>
    <definedName name="_xlnm._FilterDatabase" localSheetId="52" hidden="1">'F4.8'!$B$2:$E$23</definedName>
    <definedName name="_xlnm._FilterDatabase" localSheetId="53" hidden="1">'FB1.A'!#REF!</definedName>
    <definedName name="_xlnm._FilterDatabase" localSheetId="54" hidden="1">'FB1.B'!$A$2:$H$18</definedName>
    <definedName name="_xlnm._FilterDatabase" localSheetId="37" hidden="1">'FB3.3'!#REF!</definedName>
    <definedName name="_xlnm._FilterDatabase" localSheetId="9" hidden="1">TB.1!$A$3:$D$29</definedName>
    <definedName name="_xlnm._FilterDatabase" hidden="1">[1]AFPCHI_penprom!#REF!</definedName>
    <definedName name="_Key1" localSheetId="27" hidden="1">#REF!</definedName>
    <definedName name="_Key1" localSheetId="21" hidden="1">#REF!</definedName>
    <definedName name="_Key1" localSheetId="32" hidden="1">#REF!</definedName>
    <definedName name="_Key1" localSheetId="34" hidden="1">#REF!</definedName>
    <definedName name="_Key1" localSheetId="36" hidden="1">#REF!</definedName>
    <definedName name="_Key1" localSheetId="38" hidden="1">#REF!</definedName>
    <definedName name="_Key1" localSheetId="39" hidden="1">#REF!</definedName>
    <definedName name="_Key1" localSheetId="45" hidden="1">#REF!</definedName>
    <definedName name="_Key1" localSheetId="46" hidden="1">#REF!</definedName>
    <definedName name="_Key1" localSheetId="49" hidden="1">#REF!</definedName>
    <definedName name="_Key1" localSheetId="50" hidden="1">#REF!</definedName>
    <definedName name="_Key1" localSheetId="37" hidden="1">#REF!</definedName>
    <definedName name="_Key1" localSheetId="1" hidden="1">#REF!</definedName>
    <definedName name="_Key1" localSheetId="2" hidden="1">#REF!</definedName>
    <definedName name="_Key1" localSheetId="3" hidden="1">#REF!</definedName>
    <definedName name="_Key1" localSheetId="4" hidden="1">#REF!</definedName>
    <definedName name="_Key1" localSheetId="5" hidden="1">#REF!</definedName>
    <definedName name="_Key1" localSheetId="6" hidden="1">#REF!</definedName>
    <definedName name="_Key1" localSheetId="7" hidden="1">#REF!</definedName>
    <definedName name="_Key1" localSheetId="8" hidden="1">#REF!</definedName>
    <definedName name="_Key1" localSheetId="9" hidden="1">#REF!</definedName>
    <definedName name="_Key1" localSheetId="10" hidden="1">#REF!</definedName>
    <definedName name="_Key1" localSheetId="11" hidden="1">#REF!</definedName>
    <definedName name="_Key1" localSheetId="12" hidden="1">#REF!</definedName>
    <definedName name="_Key1" localSheetId="13" hidden="1">#REF!</definedName>
    <definedName name="_Key1" localSheetId="14" hidden="1">#REF!</definedName>
    <definedName name="_Key1" localSheetId="15" hidden="1">#REF!</definedName>
    <definedName name="_Key1" hidden="1">#REF!</definedName>
    <definedName name="_Key2" localSheetId="27" hidden="1">#REF!</definedName>
    <definedName name="_Key2" localSheetId="21" hidden="1">#REF!</definedName>
    <definedName name="_Key2" localSheetId="32" hidden="1">#REF!</definedName>
    <definedName name="_Key2" localSheetId="34" hidden="1">#REF!</definedName>
    <definedName name="_Key2" localSheetId="36" hidden="1">#REF!</definedName>
    <definedName name="_Key2" localSheetId="38" hidden="1">#REF!</definedName>
    <definedName name="_Key2" localSheetId="39" hidden="1">#REF!</definedName>
    <definedName name="_Key2" localSheetId="49" hidden="1">#REF!</definedName>
    <definedName name="_Key2" localSheetId="50" hidden="1">#REF!</definedName>
    <definedName name="_Key2" localSheetId="37" hidden="1">#REF!</definedName>
    <definedName name="_Key2" localSheetId="1" hidden="1">#REF!</definedName>
    <definedName name="_Key2" localSheetId="2" hidden="1">#REF!</definedName>
    <definedName name="_Key2" localSheetId="3" hidden="1">#REF!</definedName>
    <definedName name="_Key2" localSheetId="4" hidden="1">#REF!</definedName>
    <definedName name="_Key2" localSheetId="5" hidden="1">#REF!</definedName>
    <definedName name="_Key2" localSheetId="6" hidden="1">#REF!</definedName>
    <definedName name="_Key2" localSheetId="7" hidden="1">#REF!</definedName>
    <definedName name="_Key2" localSheetId="8" hidden="1">#REF!</definedName>
    <definedName name="_Key2" localSheetId="9" hidden="1">#REF!</definedName>
    <definedName name="_Key2" localSheetId="10" hidden="1">#REF!</definedName>
    <definedName name="_Key2" localSheetId="11" hidden="1">#REF!</definedName>
    <definedName name="_Key2" localSheetId="12" hidden="1">#REF!</definedName>
    <definedName name="_Key2" localSheetId="13" hidden="1">#REF!</definedName>
    <definedName name="_Key2" localSheetId="14" hidden="1">#REF!</definedName>
    <definedName name="_Key2" localSheetId="15" hidden="1">#REF!</definedName>
    <definedName name="_Key2" hidden="1">#REF!</definedName>
    <definedName name="_Key2A" localSheetId="27" hidden="1">#REF!</definedName>
    <definedName name="_Key2A" localSheetId="21" hidden="1">#REF!</definedName>
    <definedName name="_Key2A" localSheetId="32" hidden="1">#REF!</definedName>
    <definedName name="_Key2A" localSheetId="34" hidden="1">#REF!</definedName>
    <definedName name="_Key2A" localSheetId="36" hidden="1">#REF!</definedName>
    <definedName name="_Key2A" localSheetId="38" hidden="1">#REF!</definedName>
    <definedName name="_Key2A" localSheetId="39" hidden="1">#REF!</definedName>
    <definedName name="_Key2A" localSheetId="49" hidden="1">#REF!</definedName>
    <definedName name="_Key2A" localSheetId="50" hidden="1">#REF!</definedName>
    <definedName name="_Key2A" localSheetId="37" hidden="1">#REF!</definedName>
    <definedName name="_Key2A" localSheetId="1" hidden="1">#REF!</definedName>
    <definedName name="_Key2A" localSheetId="2" hidden="1">#REF!</definedName>
    <definedName name="_Key2A" localSheetId="3" hidden="1">#REF!</definedName>
    <definedName name="_Key2A" localSheetId="4" hidden="1">#REF!</definedName>
    <definedName name="_Key2A" localSheetId="5" hidden="1">#REF!</definedName>
    <definedName name="_Key2A" localSheetId="6" hidden="1">#REF!</definedName>
    <definedName name="_Key2A" localSheetId="7" hidden="1">#REF!</definedName>
    <definedName name="_Key2A" localSheetId="8" hidden="1">#REF!</definedName>
    <definedName name="_Key2A" localSheetId="9" hidden="1">#REF!</definedName>
    <definedName name="_Key2A" localSheetId="10" hidden="1">#REF!</definedName>
    <definedName name="_Key2A" localSheetId="11" hidden="1">#REF!</definedName>
    <definedName name="_Key2A" localSheetId="12" hidden="1">#REF!</definedName>
    <definedName name="_Key2A" localSheetId="13" hidden="1">#REF!</definedName>
    <definedName name="_Key2A" localSheetId="14" hidden="1">#REF!</definedName>
    <definedName name="_Key2A" localSheetId="15" hidden="1">#REF!</definedName>
    <definedName name="_Key2A" hidden="1">#REF!</definedName>
    <definedName name="_MatInverse_In" localSheetId="32" hidden="1">#REF!</definedName>
    <definedName name="_MatInverse_In" localSheetId="49" hidden="1">#REF!</definedName>
    <definedName name="_MatInverse_In" localSheetId="50" hidden="1">#REF!</definedName>
    <definedName name="_MatInverse_In" localSheetId="1" hidden="1">#REF!</definedName>
    <definedName name="_MatInverse_In" localSheetId="2" hidden="1">#REF!</definedName>
    <definedName name="_MatInverse_In" localSheetId="3" hidden="1">#REF!</definedName>
    <definedName name="_MatInverse_In" localSheetId="4" hidden="1">#REF!</definedName>
    <definedName name="_MatInverse_In" localSheetId="5" hidden="1">#REF!</definedName>
    <definedName name="_MatInverse_In" localSheetId="6" hidden="1">#REF!</definedName>
    <definedName name="_MatInverse_In" localSheetId="7" hidden="1">#REF!</definedName>
    <definedName name="_MatInverse_In" localSheetId="8" hidden="1">#REF!</definedName>
    <definedName name="_MatInverse_In" localSheetId="9" hidden="1">#REF!</definedName>
    <definedName name="_MatInverse_In" localSheetId="10" hidden="1">#REF!</definedName>
    <definedName name="_MatInverse_In" localSheetId="11" hidden="1">#REF!</definedName>
    <definedName name="_MatInverse_In" localSheetId="12" hidden="1">#REF!</definedName>
    <definedName name="_MatInverse_In" localSheetId="13" hidden="1">#REF!</definedName>
    <definedName name="_MatInverse_In" localSheetId="14" hidden="1">#REF!</definedName>
    <definedName name="_MatInverse_In" localSheetId="15" hidden="1">#REF!</definedName>
    <definedName name="_MatInverse_In" hidden="1">#REF!</definedName>
    <definedName name="_MatInverse_Out" localSheetId="32" hidden="1">#REF!</definedName>
    <definedName name="_MatInverse_Out" localSheetId="49" hidden="1">#REF!</definedName>
    <definedName name="_MatInverse_Out" localSheetId="50" hidden="1">#REF!</definedName>
    <definedName name="_MatInverse_Out" localSheetId="1" hidden="1">#REF!</definedName>
    <definedName name="_MatInverse_Out" localSheetId="2" hidden="1">#REF!</definedName>
    <definedName name="_MatInverse_Out" localSheetId="3" hidden="1">#REF!</definedName>
    <definedName name="_MatInverse_Out" localSheetId="4" hidden="1">#REF!</definedName>
    <definedName name="_MatInverse_Out" localSheetId="5" hidden="1">#REF!</definedName>
    <definedName name="_MatInverse_Out" localSheetId="6" hidden="1">#REF!</definedName>
    <definedName name="_MatInverse_Out" localSheetId="7" hidden="1">#REF!</definedName>
    <definedName name="_MatInverse_Out" localSheetId="8" hidden="1">#REF!</definedName>
    <definedName name="_MatInverse_Out" localSheetId="9" hidden="1">#REF!</definedName>
    <definedName name="_MatInverse_Out" localSheetId="10" hidden="1">#REF!</definedName>
    <definedName name="_MatInverse_Out" localSheetId="11" hidden="1">#REF!</definedName>
    <definedName name="_MatInverse_Out" localSheetId="12" hidden="1">#REF!</definedName>
    <definedName name="_MatInverse_Out" localSheetId="13" hidden="1">#REF!</definedName>
    <definedName name="_MatInverse_Out" localSheetId="14" hidden="1">#REF!</definedName>
    <definedName name="_MatInverse_Out" localSheetId="15" hidden="1">#REF!</definedName>
    <definedName name="_MatInverse_Out" hidden="1">#REF!</definedName>
    <definedName name="_MatMult_A" localSheetId="32" hidden="1">#REF!</definedName>
    <definedName name="_MatMult_A" localSheetId="49" hidden="1">#REF!</definedName>
    <definedName name="_MatMult_A" localSheetId="50" hidden="1">#REF!</definedName>
    <definedName name="_MatMult_A" localSheetId="1" hidden="1">#REF!</definedName>
    <definedName name="_MatMult_A" localSheetId="2" hidden="1">#REF!</definedName>
    <definedName name="_MatMult_A" localSheetId="3" hidden="1">#REF!</definedName>
    <definedName name="_MatMult_A" localSheetId="4" hidden="1">#REF!</definedName>
    <definedName name="_MatMult_A" localSheetId="5" hidden="1">#REF!</definedName>
    <definedName name="_MatMult_A" localSheetId="6" hidden="1">#REF!</definedName>
    <definedName name="_MatMult_A" localSheetId="7" hidden="1">#REF!</definedName>
    <definedName name="_MatMult_A" localSheetId="8" hidden="1">#REF!</definedName>
    <definedName name="_MatMult_A" localSheetId="9" hidden="1">#REF!</definedName>
    <definedName name="_MatMult_A" localSheetId="10" hidden="1">#REF!</definedName>
    <definedName name="_MatMult_A" localSheetId="11" hidden="1">#REF!</definedName>
    <definedName name="_MatMult_A" localSheetId="12" hidden="1">#REF!</definedName>
    <definedName name="_MatMult_A" localSheetId="13" hidden="1">#REF!</definedName>
    <definedName name="_MatMult_A" localSheetId="14" hidden="1">#REF!</definedName>
    <definedName name="_MatMult_A" localSheetId="15" hidden="1">#REF!</definedName>
    <definedName name="_MatMult_A" hidden="1">#REF!</definedName>
    <definedName name="_MatMult_AxB" localSheetId="32" hidden="1">#REF!</definedName>
    <definedName name="_MatMult_AxB" localSheetId="49" hidden="1">#REF!</definedName>
    <definedName name="_MatMult_AxB" localSheetId="50" hidden="1">#REF!</definedName>
    <definedName name="_MatMult_AxB" localSheetId="1" hidden="1">#REF!</definedName>
    <definedName name="_MatMult_AxB" localSheetId="2" hidden="1">#REF!</definedName>
    <definedName name="_MatMult_AxB" localSheetId="3" hidden="1">#REF!</definedName>
    <definedName name="_MatMult_AxB" localSheetId="4" hidden="1">#REF!</definedName>
    <definedName name="_MatMult_AxB" localSheetId="5" hidden="1">#REF!</definedName>
    <definedName name="_MatMult_AxB" localSheetId="6" hidden="1">#REF!</definedName>
    <definedName name="_MatMult_AxB" localSheetId="7" hidden="1">#REF!</definedName>
    <definedName name="_MatMult_AxB" localSheetId="8" hidden="1">#REF!</definedName>
    <definedName name="_MatMult_AxB" localSheetId="9" hidden="1">#REF!</definedName>
    <definedName name="_MatMult_AxB" localSheetId="10" hidden="1">#REF!</definedName>
    <definedName name="_MatMult_AxB" localSheetId="11" hidden="1">#REF!</definedName>
    <definedName name="_MatMult_AxB" localSheetId="12" hidden="1">#REF!</definedName>
    <definedName name="_MatMult_AxB" localSheetId="13" hidden="1">#REF!</definedName>
    <definedName name="_MatMult_AxB" localSheetId="14" hidden="1">#REF!</definedName>
    <definedName name="_MatMult_AxB" localSheetId="15" hidden="1">#REF!</definedName>
    <definedName name="_MatMult_AxB" hidden="1">#REF!</definedName>
    <definedName name="_MatMult_B" localSheetId="32" hidden="1">#REF!</definedName>
    <definedName name="_MatMult_B" localSheetId="49" hidden="1">#REF!</definedName>
    <definedName name="_MatMult_B" localSheetId="50" hidden="1">#REF!</definedName>
    <definedName name="_MatMult_B" localSheetId="1" hidden="1">#REF!</definedName>
    <definedName name="_MatMult_B" localSheetId="2" hidden="1">#REF!</definedName>
    <definedName name="_MatMult_B" localSheetId="3" hidden="1">#REF!</definedName>
    <definedName name="_MatMult_B" localSheetId="4" hidden="1">#REF!</definedName>
    <definedName name="_MatMult_B" localSheetId="5" hidden="1">#REF!</definedName>
    <definedName name="_MatMult_B" localSheetId="6" hidden="1">#REF!</definedName>
    <definedName name="_MatMult_B" localSheetId="7" hidden="1">#REF!</definedName>
    <definedName name="_MatMult_B" localSheetId="8" hidden="1">#REF!</definedName>
    <definedName name="_MatMult_B" localSheetId="9" hidden="1">#REF!</definedName>
    <definedName name="_MatMult_B" localSheetId="10" hidden="1">#REF!</definedName>
    <definedName name="_MatMult_B" localSheetId="11" hidden="1">#REF!</definedName>
    <definedName name="_MatMult_B" localSheetId="12" hidden="1">#REF!</definedName>
    <definedName name="_MatMult_B" localSheetId="13" hidden="1">#REF!</definedName>
    <definedName name="_MatMult_B" localSheetId="14" hidden="1">#REF!</definedName>
    <definedName name="_MatMult_B" localSheetId="15" hidden="1">#REF!</definedName>
    <definedName name="_MatMult_B" hidden="1">#REF!</definedName>
    <definedName name="_Order1" hidden="1">255</definedName>
    <definedName name="_Order2" hidden="1">0</definedName>
    <definedName name="_Ref94710399" localSheetId="35">'FB3.2'!$B$1</definedName>
    <definedName name="_Ref94714015" localSheetId="49">'F4.5'!#REF!</definedName>
    <definedName name="_Ref94714015" localSheetId="50">'F4.6'!$M$1</definedName>
    <definedName name="_Ref94880977" localSheetId="45">'F4.1'!#REF!</definedName>
    <definedName name="_Ref94880977" localSheetId="46">'F4.2'!#REF!</definedName>
    <definedName name="_Ref98872195" localSheetId="44">'F3.11'!$A$1</definedName>
    <definedName name="_Ref99111988" localSheetId="27">'F2.10-2.11'!$Y$4</definedName>
    <definedName name="_Ref99398601" localSheetId="45">'F4.1'!$A$2</definedName>
    <definedName name="_Ref99398601" localSheetId="46">'F4.2'!$H$1</definedName>
    <definedName name="_Sort" localSheetId="32" hidden="1">#REF!</definedName>
    <definedName name="_Sort" localSheetId="49" hidden="1">#REF!</definedName>
    <definedName name="_Sort" localSheetId="50" hidden="1">#REF!</definedName>
    <definedName name="_Sort" localSheetId="1" hidden="1">#REF!</definedName>
    <definedName name="_Sort" localSheetId="2" hidden="1">#REF!</definedName>
    <definedName name="_Sort" localSheetId="3" hidden="1">#REF!</definedName>
    <definedName name="_Sort" localSheetId="4" hidden="1">#REF!</definedName>
    <definedName name="_Sort" localSheetId="5" hidden="1">#REF!</definedName>
    <definedName name="_Sort" localSheetId="6" hidden="1">#REF!</definedName>
    <definedName name="_Sort" localSheetId="7" hidden="1">#REF!</definedName>
    <definedName name="_Sort" localSheetId="8" hidden="1">#REF!</definedName>
    <definedName name="_Sort" localSheetId="9" hidden="1">#REF!</definedName>
    <definedName name="_Sort" localSheetId="10" hidden="1">#REF!</definedName>
    <definedName name="_Sort" localSheetId="11" hidden="1">#REF!</definedName>
    <definedName name="_Sort" localSheetId="12" hidden="1">#REF!</definedName>
    <definedName name="_Sort" localSheetId="13" hidden="1">#REF!</definedName>
    <definedName name="_Sort" localSheetId="14" hidden="1">#REF!</definedName>
    <definedName name="_Sort" localSheetId="15" hidden="1">#REF!</definedName>
    <definedName name="_Sort" hidden="1">#REF!</definedName>
    <definedName name="aaqqs" localSheetId="17" hidden="1">{"CAJA_SET96",#N/A,FALSE,"CAJA3";"ING_CORR_SET96",#N/A,FALSE,"CAJA3";"SUNAT_AD_SET96",#N/A,FALSE,"ADUANAS"}</definedName>
    <definedName name="aaqqs" localSheetId="27" hidden="1">{"CAJA_SET96",#N/A,FALSE,"CAJA3";"ING_CORR_SET96",#N/A,FALSE,"CAJA3";"SUNAT_AD_SET96",#N/A,FALSE,"ADUANAS"}</definedName>
    <definedName name="aaqqs" localSheetId="20" hidden="1">{0,0,0,0;0,0,0,0;0,0,0,0}</definedName>
    <definedName name="aaqqs" localSheetId="21" hidden="1">{"CAJA_SET96",#N/A,FALSE,"CAJA3";"ING_CORR_SET96",#N/A,FALSE,"CAJA3";"SUNAT_AD_SET96",#N/A,FALSE,"ADUANAS"}</definedName>
    <definedName name="aaqqs" localSheetId="22" hidden="1">{"CAJA_SET96",#N/A,FALSE,"CAJA3";"ING_CORR_SET96",#N/A,FALSE,"CAJA3";"SUNAT_AD_SET96",#N/A,FALSE,"ADUANAS"}</definedName>
    <definedName name="aaqqs" localSheetId="32" hidden="1">{"CAJA_SET96",#N/A,FALSE,"CAJA3";"ING_CORR_SET96",#N/A,FALSE,"CAJA3";"SUNAT_AD_SET96",#N/A,FALSE,"ADUANAS"}</definedName>
    <definedName name="aaqqs" localSheetId="34" hidden="1">{"CAJA_SET96",#N/A,FALSE,"CAJA3";"ING_CORR_SET96",#N/A,FALSE,"CAJA3";"SUNAT_AD_SET96",#N/A,FALSE,"ADUANAS"}</definedName>
    <definedName name="aaqqs" localSheetId="36" hidden="1">{"CAJA_SET96",#N/A,FALSE,"CAJA3";"ING_CORR_SET96",#N/A,FALSE,"CAJA3";"SUNAT_AD_SET96",#N/A,FALSE,"ADUANAS"}</definedName>
    <definedName name="aaqqs" localSheetId="38" hidden="1">{"CAJA_SET96",#N/A,FALSE,"CAJA3";"ING_CORR_SET96",#N/A,FALSE,"CAJA3";"SUNAT_AD_SET96",#N/A,FALSE,"ADUANAS"}</definedName>
    <definedName name="aaqqs" localSheetId="39" hidden="1">{"CAJA_SET96",#N/A,FALSE,"CAJA3";"ING_CORR_SET96",#N/A,FALSE,"CAJA3";"SUNAT_AD_SET96",#N/A,FALSE,"ADUANAS"}</definedName>
    <definedName name="aaqqs" localSheetId="40" hidden="1">{"CAJA_SET96",#N/A,FALSE,"CAJA3";"ING_CORR_SET96",#N/A,FALSE,"CAJA3";"SUNAT_AD_SET96",#N/A,FALSE,"ADUANAS"}</definedName>
    <definedName name="aaqqs" localSheetId="45" hidden="1">{"CAJA_SET96",#N/A,FALSE,"CAJA3";"ING_CORR_SET96",#N/A,FALSE,"CAJA3";"SUNAT_AD_SET96",#N/A,FALSE,"ADUANAS"}</definedName>
    <definedName name="aaqqs" localSheetId="46" hidden="1">{"CAJA_SET96",#N/A,FALSE,"CAJA3";"ING_CORR_SET96",#N/A,FALSE,"CAJA3";"SUNAT_AD_SET96",#N/A,FALSE,"ADUANAS"}</definedName>
    <definedName name="aaqqs" localSheetId="49" hidden="1">{"CAJA_SET96",#N/A,FALSE,"CAJA3";"ING_CORR_SET96",#N/A,FALSE,"CAJA3";"SUNAT_AD_SET96",#N/A,FALSE,"ADUANAS"}</definedName>
    <definedName name="aaqqs" localSheetId="50" hidden="1">{"CAJA_SET96",#N/A,FALSE,"CAJA3";"ING_CORR_SET96",#N/A,FALSE,"CAJA3";"SUNAT_AD_SET96",#N/A,FALSE,"ADUANAS"}</definedName>
    <definedName name="aaqqs" localSheetId="35" hidden="1">{"CAJA_SET96",#N/A,FALSE,"CAJA3";"ING_CORR_SET96",#N/A,FALSE,"CAJA3";"SUNAT_AD_SET96",#N/A,FALSE,"ADUANAS"}</definedName>
    <definedName name="aaqqs" localSheetId="37" hidden="1">{"CAJA_SET96",#N/A,FALSE,"CAJA3";"ING_CORR_SET96",#N/A,FALSE,"CAJA3";"SUNAT_AD_SET96",#N/A,FALSE,"ADUANAS"}</definedName>
    <definedName name="aaqqs" localSheetId="1" hidden="1">{"CAJA_SET96",#N/A,FALSE,"CAJA3";"ING_CORR_SET96",#N/A,FALSE,"CAJA3";"SUNAT_AD_SET96",#N/A,FALSE,"ADUANAS"}</definedName>
    <definedName name="aaqqs" localSheetId="2" hidden="1">{"CAJA_SET96",#N/A,FALSE,"CAJA3";"ING_CORR_SET96",#N/A,FALSE,"CAJA3";"SUNAT_AD_SET96",#N/A,FALSE,"ADUANAS"}</definedName>
    <definedName name="aaqqs" localSheetId="3" hidden="1">{"CAJA_SET96",#N/A,FALSE,"CAJA3";"ING_CORR_SET96",#N/A,FALSE,"CAJA3";"SUNAT_AD_SET96",#N/A,FALSE,"ADUANAS"}</definedName>
    <definedName name="aaqqs" localSheetId="4" hidden="1">{"CAJA_SET96",#N/A,FALSE,"CAJA3";"ING_CORR_SET96",#N/A,FALSE,"CAJA3";"SUNAT_AD_SET96",#N/A,FALSE,"ADUANAS"}</definedName>
    <definedName name="aaqqs" localSheetId="5" hidden="1">{"CAJA_SET96",#N/A,FALSE,"CAJA3";"ING_CORR_SET96",#N/A,FALSE,"CAJA3";"SUNAT_AD_SET96",#N/A,FALSE,"ADUANAS"}</definedName>
    <definedName name="aaqqs" localSheetId="6" hidden="1">{"CAJA_SET96",#N/A,FALSE,"CAJA3";"ING_CORR_SET96",#N/A,FALSE,"CAJA3";"SUNAT_AD_SET96",#N/A,FALSE,"ADUANAS"}</definedName>
    <definedName name="aaqqs" localSheetId="7" hidden="1">{"CAJA_SET96",#N/A,FALSE,"CAJA3";"ING_CORR_SET96",#N/A,FALSE,"CAJA3";"SUNAT_AD_SET96",#N/A,FALSE,"ADUANAS"}</definedName>
    <definedName name="aaqqs" localSheetId="8" hidden="1">{"CAJA_SET96",#N/A,FALSE,"CAJA3";"ING_CORR_SET96",#N/A,FALSE,"CAJA3";"SUNAT_AD_SET96",#N/A,FALSE,"ADUANAS"}</definedName>
    <definedName name="aaqqs" localSheetId="9" hidden="1">{"CAJA_SET96",#N/A,FALSE,"CAJA3";"ING_CORR_SET96",#N/A,FALSE,"CAJA3";"SUNAT_AD_SET96",#N/A,FALSE,"ADUANAS"}</definedName>
    <definedName name="aaqqs" localSheetId="10" hidden="1">{"CAJA_SET96",#N/A,FALSE,"CAJA3";"ING_CORR_SET96",#N/A,FALSE,"CAJA3";"SUNAT_AD_SET96",#N/A,FALSE,"ADUANAS"}</definedName>
    <definedName name="aaqqs" localSheetId="11" hidden="1">{"CAJA_SET96",#N/A,FALSE,"CAJA3";"ING_CORR_SET96",#N/A,FALSE,"CAJA3";"SUNAT_AD_SET96",#N/A,FALSE,"ADUANAS"}</definedName>
    <definedName name="aaqqs" localSheetId="12" hidden="1">{"CAJA_SET96",#N/A,FALSE,"CAJA3";"ING_CORR_SET96",#N/A,FALSE,"CAJA3";"SUNAT_AD_SET96",#N/A,FALSE,"ADUANAS"}</definedName>
    <definedName name="aaqqs" localSheetId="13" hidden="1">{"CAJA_SET96",#N/A,FALSE,"CAJA3";"ING_CORR_SET96",#N/A,FALSE,"CAJA3";"SUNAT_AD_SET96",#N/A,FALSE,"ADUANAS"}</definedName>
    <definedName name="aaqqs" localSheetId="14" hidden="1">{"CAJA_SET96",#N/A,FALSE,"CAJA3";"ING_CORR_SET96",#N/A,FALSE,"CAJA3";"SUNAT_AD_SET96",#N/A,FALSE,"ADUANAS"}</definedName>
    <definedName name="aaqqs" localSheetId="15" hidden="1">{"CAJA_SET96",#N/A,FALSE,"CAJA3";"ING_CORR_SET96",#N/A,FALSE,"CAJA3";"SUNAT_AD_SET96",#N/A,FALSE,"ADUANAS"}</definedName>
    <definedName name="aaqqs" hidden="1">{"CAJA_SET96",#N/A,FALSE,"CAJA3";"ING_CORR_SET96",#N/A,FALSE,"CAJA3";"SUNAT_AD_SET96",#N/A,FALSE,"ADUANAS"}</definedName>
    <definedName name="anosbasereg">[2]BD!$GM$3:$GM$54</definedName>
    <definedName name="anoscot">[2]BD!$S$3:$S$54</definedName>
    <definedName name="aportexedad">[2]ECU!$A$6:$B$36</definedName>
    <definedName name="basecotmin">[2]BD!$GO$3:$GO$54</definedName>
    <definedName name="CGHJCGHJ" localSheetId="17" hidden="1">{"CAJA_SET96",#N/A,FALSE,"CAJA3";"ING_CORR_SET96",#N/A,FALSE,"CAJA3";"SUNAT_AD_SET96",#N/A,FALSE,"ADUANAS"}</definedName>
    <definedName name="CGHJCGHJ" localSheetId="27" hidden="1">{"CAJA_SET96",#N/A,FALSE,"CAJA3";"ING_CORR_SET96",#N/A,FALSE,"CAJA3";"SUNAT_AD_SET96",#N/A,FALSE,"ADUANAS"}</definedName>
    <definedName name="CGHJCGHJ" localSheetId="20" hidden="1">{0,0,0,0;0,0,0,0;0,0,0,0}</definedName>
    <definedName name="CGHJCGHJ" localSheetId="21" hidden="1">{"CAJA_SET96",#N/A,FALSE,"CAJA3";"ING_CORR_SET96",#N/A,FALSE,"CAJA3";"SUNAT_AD_SET96",#N/A,FALSE,"ADUANAS"}</definedName>
    <definedName name="CGHJCGHJ" localSheetId="22" hidden="1">{"CAJA_SET96",#N/A,FALSE,"CAJA3";"ING_CORR_SET96",#N/A,FALSE,"CAJA3";"SUNAT_AD_SET96",#N/A,FALSE,"ADUANAS"}</definedName>
    <definedName name="CGHJCGHJ" localSheetId="32" hidden="1">{"CAJA_SET96",#N/A,FALSE,"CAJA3";"ING_CORR_SET96",#N/A,FALSE,"CAJA3";"SUNAT_AD_SET96",#N/A,FALSE,"ADUANAS"}</definedName>
    <definedName name="CGHJCGHJ" localSheetId="34" hidden="1">{"CAJA_SET96",#N/A,FALSE,"CAJA3";"ING_CORR_SET96",#N/A,FALSE,"CAJA3";"SUNAT_AD_SET96",#N/A,FALSE,"ADUANAS"}</definedName>
    <definedName name="CGHJCGHJ" localSheetId="36" hidden="1">{"CAJA_SET96",#N/A,FALSE,"CAJA3";"ING_CORR_SET96",#N/A,FALSE,"CAJA3";"SUNAT_AD_SET96",#N/A,FALSE,"ADUANAS"}</definedName>
    <definedName name="CGHJCGHJ" localSheetId="38" hidden="1">{"CAJA_SET96",#N/A,FALSE,"CAJA3";"ING_CORR_SET96",#N/A,FALSE,"CAJA3";"SUNAT_AD_SET96",#N/A,FALSE,"ADUANAS"}</definedName>
    <definedName name="CGHJCGHJ" localSheetId="39" hidden="1">{"CAJA_SET96",#N/A,FALSE,"CAJA3";"ING_CORR_SET96",#N/A,FALSE,"CAJA3";"SUNAT_AD_SET96",#N/A,FALSE,"ADUANAS"}</definedName>
    <definedName name="CGHJCGHJ" localSheetId="40" hidden="1">{"CAJA_SET96",#N/A,FALSE,"CAJA3";"ING_CORR_SET96",#N/A,FALSE,"CAJA3";"SUNAT_AD_SET96",#N/A,FALSE,"ADUANAS"}</definedName>
    <definedName name="CGHJCGHJ" localSheetId="45" hidden="1">{"CAJA_SET96",#N/A,FALSE,"CAJA3";"ING_CORR_SET96",#N/A,FALSE,"CAJA3";"SUNAT_AD_SET96",#N/A,FALSE,"ADUANAS"}</definedName>
    <definedName name="CGHJCGHJ" localSheetId="46" hidden="1">{"CAJA_SET96",#N/A,FALSE,"CAJA3";"ING_CORR_SET96",#N/A,FALSE,"CAJA3";"SUNAT_AD_SET96",#N/A,FALSE,"ADUANAS"}</definedName>
    <definedName name="CGHJCGHJ" localSheetId="49" hidden="1">{"CAJA_SET96",#N/A,FALSE,"CAJA3";"ING_CORR_SET96",#N/A,FALSE,"CAJA3";"SUNAT_AD_SET96",#N/A,FALSE,"ADUANAS"}</definedName>
    <definedName name="CGHJCGHJ" localSheetId="50" hidden="1">{"CAJA_SET96",#N/A,FALSE,"CAJA3";"ING_CORR_SET96",#N/A,FALSE,"CAJA3";"SUNAT_AD_SET96",#N/A,FALSE,"ADUANAS"}</definedName>
    <definedName name="CGHJCGHJ" localSheetId="35" hidden="1">{"CAJA_SET96",#N/A,FALSE,"CAJA3";"ING_CORR_SET96",#N/A,FALSE,"CAJA3";"SUNAT_AD_SET96",#N/A,FALSE,"ADUANAS"}</definedName>
    <definedName name="CGHJCGHJ" localSheetId="37" hidden="1">{"CAJA_SET96",#N/A,FALSE,"CAJA3";"ING_CORR_SET96",#N/A,FALSE,"CAJA3";"SUNAT_AD_SET96",#N/A,FALSE,"ADUANAS"}</definedName>
    <definedName name="CGHJCGHJ" localSheetId="1" hidden="1">{"CAJA_SET96",#N/A,FALSE,"CAJA3";"ING_CORR_SET96",#N/A,FALSE,"CAJA3";"SUNAT_AD_SET96",#N/A,FALSE,"ADUANAS"}</definedName>
    <definedName name="CGHJCGHJ" localSheetId="2" hidden="1">{"CAJA_SET96",#N/A,FALSE,"CAJA3";"ING_CORR_SET96",#N/A,FALSE,"CAJA3";"SUNAT_AD_SET96",#N/A,FALSE,"ADUANAS"}</definedName>
    <definedName name="CGHJCGHJ" localSheetId="3" hidden="1">{"CAJA_SET96",#N/A,FALSE,"CAJA3";"ING_CORR_SET96",#N/A,FALSE,"CAJA3";"SUNAT_AD_SET96",#N/A,FALSE,"ADUANAS"}</definedName>
    <definedName name="CGHJCGHJ" localSheetId="4" hidden="1">{"CAJA_SET96",#N/A,FALSE,"CAJA3";"ING_CORR_SET96",#N/A,FALSE,"CAJA3";"SUNAT_AD_SET96",#N/A,FALSE,"ADUANAS"}</definedName>
    <definedName name="CGHJCGHJ" localSheetId="5" hidden="1">{"CAJA_SET96",#N/A,FALSE,"CAJA3";"ING_CORR_SET96",#N/A,FALSE,"CAJA3";"SUNAT_AD_SET96",#N/A,FALSE,"ADUANAS"}</definedName>
    <definedName name="CGHJCGHJ" localSheetId="6" hidden="1">{"CAJA_SET96",#N/A,FALSE,"CAJA3";"ING_CORR_SET96",#N/A,FALSE,"CAJA3";"SUNAT_AD_SET96",#N/A,FALSE,"ADUANAS"}</definedName>
    <definedName name="CGHJCGHJ" localSheetId="7" hidden="1">{"CAJA_SET96",#N/A,FALSE,"CAJA3";"ING_CORR_SET96",#N/A,FALSE,"CAJA3";"SUNAT_AD_SET96",#N/A,FALSE,"ADUANAS"}</definedName>
    <definedName name="CGHJCGHJ" localSheetId="8" hidden="1">{"CAJA_SET96",#N/A,FALSE,"CAJA3";"ING_CORR_SET96",#N/A,FALSE,"CAJA3";"SUNAT_AD_SET96",#N/A,FALSE,"ADUANAS"}</definedName>
    <definedName name="CGHJCGHJ" localSheetId="9" hidden="1">{"CAJA_SET96",#N/A,FALSE,"CAJA3";"ING_CORR_SET96",#N/A,FALSE,"CAJA3";"SUNAT_AD_SET96",#N/A,FALSE,"ADUANAS"}</definedName>
    <definedName name="CGHJCGHJ" localSheetId="10" hidden="1">{"CAJA_SET96",#N/A,FALSE,"CAJA3";"ING_CORR_SET96",#N/A,FALSE,"CAJA3";"SUNAT_AD_SET96",#N/A,FALSE,"ADUANAS"}</definedName>
    <definedName name="CGHJCGHJ" localSheetId="11" hidden="1">{"CAJA_SET96",#N/A,FALSE,"CAJA3";"ING_CORR_SET96",#N/A,FALSE,"CAJA3";"SUNAT_AD_SET96",#N/A,FALSE,"ADUANAS"}</definedName>
    <definedName name="CGHJCGHJ" localSheetId="12" hidden="1">{"CAJA_SET96",#N/A,FALSE,"CAJA3";"ING_CORR_SET96",#N/A,FALSE,"CAJA3";"SUNAT_AD_SET96",#N/A,FALSE,"ADUANAS"}</definedName>
    <definedName name="CGHJCGHJ" localSheetId="13" hidden="1">{"CAJA_SET96",#N/A,FALSE,"CAJA3";"ING_CORR_SET96",#N/A,FALSE,"CAJA3";"SUNAT_AD_SET96",#N/A,FALSE,"ADUANAS"}</definedName>
    <definedName name="CGHJCGHJ" localSheetId="14" hidden="1">{"CAJA_SET96",#N/A,FALSE,"CAJA3";"ING_CORR_SET96",#N/A,FALSE,"CAJA3";"SUNAT_AD_SET96",#N/A,FALSE,"ADUANAS"}</definedName>
    <definedName name="CGHJCGHJ" localSheetId="15" hidden="1">{"CAJA_SET96",#N/A,FALSE,"CAJA3";"ING_CORR_SET96",#N/A,FALSE,"CAJA3";"SUNAT_AD_SET96",#N/A,FALSE,"ADUANAS"}</definedName>
    <definedName name="CGHJCGHJ" hidden="1">{"CAJA_SET96",#N/A,FALSE,"CAJA3";"ING_CORR_SET96",#N/A,FALSE,"CAJA3";"SUNAT_AD_SET96",#N/A,FALSE,"ADUANAS"}</definedName>
    <definedName name="CNUx">[2]CD!$N$4:$N$23</definedName>
    <definedName name="CNUy">[2]CD!$O$4:$O$23</definedName>
    <definedName name="coefxaporte">[2]ECU!$C$6:$D$56</definedName>
    <definedName name="CotizacionCOL">[2]COL!$A$7:$B$41</definedName>
    <definedName name="crecsal">[2]BD!$C$57</definedName>
    <definedName name="Cuadro" localSheetId="17" hidden="1">{"CAJA_SET96",#N/A,FALSE,"CAJA3";"ING_CORR_SET96",#N/A,FALSE,"CAJA3";"SUNAT_AD_SET96",#N/A,FALSE,"ADUANAS"}</definedName>
    <definedName name="Cuadro" localSheetId="27" hidden="1">{"CAJA_SET96",#N/A,FALSE,"CAJA3";"ING_CORR_SET96",#N/A,FALSE,"CAJA3";"SUNAT_AD_SET96",#N/A,FALSE,"ADUANAS"}</definedName>
    <definedName name="Cuadro" localSheetId="20" hidden="1">{0,0,0,0;0,0,0,0;0,0,0,0}</definedName>
    <definedName name="Cuadro" localSheetId="21" hidden="1">{"CAJA_SET96",#N/A,FALSE,"CAJA3";"ING_CORR_SET96",#N/A,FALSE,"CAJA3";"SUNAT_AD_SET96",#N/A,FALSE,"ADUANAS"}</definedName>
    <definedName name="Cuadro" localSheetId="22" hidden="1">{"CAJA_SET96",#N/A,FALSE,"CAJA3";"ING_CORR_SET96",#N/A,FALSE,"CAJA3";"SUNAT_AD_SET96",#N/A,FALSE,"ADUANAS"}</definedName>
    <definedName name="Cuadro" localSheetId="32" hidden="1">{"CAJA_SET96",#N/A,FALSE,"CAJA3";"ING_CORR_SET96",#N/A,FALSE,"CAJA3";"SUNAT_AD_SET96",#N/A,FALSE,"ADUANAS"}</definedName>
    <definedName name="Cuadro" localSheetId="34" hidden="1">{"CAJA_SET96",#N/A,FALSE,"CAJA3";"ING_CORR_SET96",#N/A,FALSE,"CAJA3";"SUNAT_AD_SET96",#N/A,FALSE,"ADUANAS"}</definedName>
    <definedName name="Cuadro" localSheetId="36" hidden="1">{"CAJA_SET96",#N/A,FALSE,"CAJA3";"ING_CORR_SET96",#N/A,FALSE,"CAJA3";"SUNAT_AD_SET96",#N/A,FALSE,"ADUANAS"}</definedName>
    <definedName name="Cuadro" localSheetId="38" hidden="1">{"CAJA_SET96",#N/A,FALSE,"CAJA3";"ING_CORR_SET96",#N/A,FALSE,"CAJA3";"SUNAT_AD_SET96",#N/A,FALSE,"ADUANAS"}</definedName>
    <definedName name="Cuadro" localSheetId="39" hidden="1">{"CAJA_SET96",#N/A,FALSE,"CAJA3";"ING_CORR_SET96",#N/A,FALSE,"CAJA3";"SUNAT_AD_SET96",#N/A,FALSE,"ADUANAS"}</definedName>
    <definedName name="Cuadro" localSheetId="40" hidden="1">{"CAJA_SET96",#N/A,FALSE,"CAJA3";"ING_CORR_SET96",#N/A,FALSE,"CAJA3";"SUNAT_AD_SET96",#N/A,FALSE,"ADUANAS"}</definedName>
    <definedName name="Cuadro" localSheetId="45" hidden="1">{"CAJA_SET96",#N/A,FALSE,"CAJA3";"ING_CORR_SET96",#N/A,FALSE,"CAJA3";"SUNAT_AD_SET96",#N/A,FALSE,"ADUANAS"}</definedName>
    <definedName name="Cuadro" localSheetId="46" hidden="1">{"CAJA_SET96",#N/A,FALSE,"CAJA3";"ING_CORR_SET96",#N/A,FALSE,"CAJA3";"SUNAT_AD_SET96",#N/A,FALSE,"ADUANAS"}</definedName>
    <definedName name="Cuadro" localSheetId="49" hidden="1">{"CAJA_SET96",#N/A,FALSE,"CAJA3";"ING_CORR_SET96",#N/A,FALSE,"CAJA3";"SUNAT_AD_SET96",#N/A,FALSE,"ADUANAS"}</definedName>
    <definedName name="Cuadro" localSheetId="50" hidden="1">{"CAJA_SET96",#N/A,FALSE,"CAJA3";"ING_CORR_SET96",#N/A,FALSE,"CAJA3";"SUNAT_AD_SET96",#N/A,FALSE,"ADUANAS"}</definedName>
    <definedName name="Cuadro" localSheetId="35" hidden="1">{"CAJA_SET96",#N/A,FALSE,"CAJA3";"ING_CORR_SET96",#N/A,FALSE,"CAJA3";"SUNAT_AD_SET96",#N/A,FALSE,"ADUANAS"}</definedName>
    <definedName name="Cuadro" localSheetId="37" hidden="1">{"CAJA_SET96",#N/A,FALSE,"CAJA3";"ING_CORR_SET96",#N/A,FALSE,"CAJA3";"SUNAT_AD_SET96",#N/A,FALSE,"ADUANAS"}</definedName>
    <definedName name="Cuadro" localSheetId="1" hidden="1">{"CAJA_SET96",#N/A,FALSE,"CAJA3";"ING_CORR_SET96",#N/A,FALSE,"CAJA3";"SUNAT_AD_SET96",#N/A,FALSE,"ADUANAS"}</definedName>
    <definedName name="Cuadro" localSheetId="2" hidden="1">{"CAJA_SET96",#N/A,FALSE,"CAJA3";"ING_CORR_SET96",#N/A,FALSE,"CAJA3";"SUNAT_AD_SET96",#N/A,FALSE,"ADUANAS"}</definedName>
    <definedName name="Cuadro" localSheetId="3" hidden="1">{"CAJA_SET96",#N/A,FALSE,"CAJA3";"ING_CORR_SET96",#N/A,FALSE,"CAJA3";"SUNAT_AD_SET96",#N/A,FALSE,"ADUANAS"}</definedName>
    <definedName name="Cuadro" localSheetId="4" hidden="1">{"CAJA_SET96",#N/A,FALSE,"CAJA3";"ING_CORR_SET96",#N/A,FALSE,"CAJA3";"SUNAT_AD_SET96",#N/A,FALSE,"ADUANAS"}</definedName>
    <definedName name="Cuadro" localSheetId="5" hidden="1">{"CAJA_SET96",#N/A,FALSE,"CAJA3";"ING_CORR_SET96",#N/A,FALSE,"CAJA3";"SUNAT_AD_SET96",#N/A,FALSE,"ADUANAS"}</definedName>
    <definedName name="Cuadro" localSheetId="6" hidden="1">{"CAJA_SET96",#N/A,FALSE,"CAJA3";"ING_CORR_SET96",#N/A,FALSE,"CAJA3";"SUNAT_AD_SET96",#N/A,FALSE,"ADUANAS"}</definedName>
    <definedName name="Cuadro" localSheetId="7" hidden="1">{"CAJA_SET96",#N/A,FALSE,"CAJA3";"ING_CORR_SET96",#N/A,FALSE,"CAJA3";"SUNAT_AD_SET96",#N/A,FALSE,"ADUANAS"}</definedName>
    <definedName name="Cuadro" localSheetId="8" hidden="1">{"CAJA_SET96",#N/A,FALSE,"CAJA3";"ING_CORR_SET96",#N/A,FALSE,"CAJA3";"SUNAT_AD_SET96",#N/A,FALSE,"ADUANAS"}</definedName>
    <definedName name="Cuadro" localSheetId="9" hidden="1">{"CAJA_SET96",#N/A,FALSE,"CAJA3";"ING_CORR_SET96",#N/A,FALSE,"CAJA3";"SUNAT_AD_SET96",#N/A,FALSE,"ADUANAS"}</definedName>
    <definedName name="Cuadro" localSheetId="10" hidden="1">{"CAJA_SET96",#N/A,FALSE,"CAJA3";"ING_CORR_SET96",#N/A,FALSE,"CAJA3";"SUNAT_AD_SET96",#N/A,FALSE,"ADUANAS"}</definedName>
    <definedName name="Cuadro" localSheetId="11" hidden="1">{"CAJA_SET96",#N/A,FALSE,"CAJA3";"ING_CORR_SET96",#N/A,FALSE,"CAJA3";"SUNAT_AD_SET96",#N/A,FALSE,"ADUANAS"}</definedName>
    <definedName name="Cuadro" localSheetId="12" hidden="1">{"CAJA_SET96",#N/A,FALSE,"CAJA3";"ING_CORR_SET96",#N/A,FALSE,"CAJA3";"SUNAT_AD_SET96",#N/A,FALSE,"ADUANAS"}</definedName>
    <definedName name="Cuadro" localSheetId="13" hidden="1">{"CAJA_SET96",#N/A,FALSE,"CAJA3";"ING_CORR_SET96",#N/A,FALSE,"CAJA3";"SUNAT_AD_SET96",#N/A,FALSE,"ADUANAS"}</definedName>
    <definedName name="Cuadro" localSheetId="14" hidden="1">{"CAJA_SET96",#N/A,FALSE,"CAJA3";"ING_CORR_SET96",#N/A,FALSE,"CAJA3";"SUNAT_AD_SET96",#N/A,FALSE,"ADUANAS"}</definedName>
    <definedName name="Cuadro" localSheetId="15" hidden="1">{"CAJA_SET96",#N/A,FALSE,"CAJA3";"ING_CORR_SET96",#N/A,FALSE,"CAJA3";"SUNAT_AD_SET96",#N/A,FALSE,"ADUANAS"}</definedName>
    <definedName name="Cuadro" hidden="1">{"CAJA_SET96",#N/A,FALSE,"CAJA3";"ING_CORR_SET96",#N/A,FALSE,"CAJA3";"SUNAT_AD_SET96",#N/A,FALSE,"ADUANAS"}</definedName>
    <definedName name="cuotasocial">[2]MEX!$A$36:$C$41</definedName>
    <definedName name="CUx">[2]BD!$M$3:$M$54</definedName>
    <definedName name="CUy">[2]BD!$N$3:$N$54</definedName>
    <definedName name="ddsssaa" localSheetId="17" hidden="1">{"CAJA_SET96",#N/A,FALSE,"CAJA3";"ING_CORR_SET96",#N/A,FALSE,"CAJA3";"SUNAT_AD_SET96",#N/A,FALSE,"ADUANAS"}</definedName>
    <definedName name="ddsssaa" localSheetId="27" hidden="1">{"CAJA_SET96",#N/A,FALSE,"CAJA3";"ING_CORR_SET96",#N/A,FALSE,"CAJA3";"SUNAT_AD_SET96",#N/A,FALSE,"ADUANAS"}</definedName>
    <definedName name="ddsssaa" localSheetId="20" hidden="1">{0,0,0,0;0,0,0,0;0,0,0,0}</definedName>
    <definedName name="ddsssaa" localSheetId="21" hidden="1">{"CAJA_SET96",#N/A,FALSE,"CAJA3";"ING_CORR_SET96",#N/A,FALSE,"CAJA3";"SUNAT_AD_SET96",#N/A,FALSE,"ADUANAS"}</definedName>
    <definedName name="ddsssaa" localSheetId="22" hidden="1">{"CAJA_SET96",#N/A,FALSE,"CAJA3";"ING_CORR_SET96",#N/A,FALSE,"CAJA3";"SUNAT_AD_SET96",#N/A,FALSE,"ADUANAS"}</definedName>
    <definedName name="ddsssaa" localSheetId="32" hidden="1">{"CAJA_SET96",#N/A,FALSE,"CAJA3";"ING_CORR_SET96",#N/A,FALSE,"CAJA3";"SUNAT_AD_SET96",#N/A,FALSE,"ADUANAS"}</definedName>
    <definedName name="ddsssaa" localSheetId="34" hidden="1">{"CAJA_SET96",#N/A,FALSE,"CAJA3";"ING_CORR_SET96",#N/A,FALSE,"CAJA3";"SUNAT_AD_SET96",#N/A,FALSE,"ADUANAS"}</definedName>
    <definedName name="ddsssaa" localSheetId="36" hidden="1">{"CAJA_SET96",#N/A,FALSE,"CAJA3";"ING_CORR_SET96",#N/A,FALSE,"CAJA3";"SUNAT_AD_SET96",#N/A,FALSE,"ADUANAS"}</definedName>
    <definedName name="ddsssaa" localSheetId="38" hidden="1">{"CAJA_SET96",#N/A,FALSE,"CAJA3";"ING_CORR_SET96",#N/A,FALSE,"CAJA3";"SUNAT_AD_SET96",#N/A,FALSE,"ADUANAS"}</definedName>
    <definedName name="ddsssaa" localSheetId="39" hidden="1">{"CAJA_SET96",#N/A,FALSE,"CAJA3";"ING_CORR_SET96",#N/A,FALSE,"CAJA3";"SUNAT_AD_SET96",#N/A,FALSE,"ADUANAS"}</definedName>
    <definedName name="ddsssaa" localSheetId="40" hidden="1">{"CAJA_SET96",#N/A,FALSE,"CAJA3";"ING_CORR_SET96",#N/A,FALSE,"CAJA3";"SUNAT_AD_SET96",#N/A,FALSE,"ADUANAS"}</definedName>
    <definedName name="ddsssaa" localSheetId="45" hidden="1">{"CAJA_SET96",#N/A,FALSE,"CAJA3";"ING_CORR_SET96",#N/A,FALSE,"CAJA3";"SUNAT_AD_SET96",#N/A,FALSE,"ADUANAS"}</definedName>
    <definedName name="ddsssaa" localSheetId="46" hidden="1">{"CAJA_SET96",#N/A,FALSE,"CAJA3";"ING_CORR_SET96",#N/A,FALSE,"CAJA3";"SUNAT_AD_SET96",#N/A,FALSE,"ADUANAS"}</definedName>
    <definedName name="ddsssaa" localSheetId="49" hidden="1">{"CAJA_SET96",#N/A,FALSE,"CAJA3";"ING_CORR_SET96",#N/A,FALSE,"CAJA3";"SUNAT_AD_SET96",#N/A,FALSE,"ADUANAS"}</definedName>
    <definedName name="ddsssaa" localSheetId="50" hidden="1">{"CAJA_SET96",#N/A,FALSE,"CAJA3";"ING_CORR_SET96",#N/A,FALSE,"CAJA3";"SUNAT_AD_SET96",#N/A,FALSE,"ADUANAS"}</definedName>
    <definedName name="ddsssaa" localSheetId="35" hidden="1">{"CAJA_SET96",#N/A,FALSE,"CAJA3";"ING_CORR_SET96",#N/A,FALSE,"CAJA3";"SUNAT_AD_SET96",#N/A,FALSE,"ADUANAS"}</definedName>
    <definedName name="ddsssaa" localSheetId="37" hidden="1">{"CAJA_SET96",#N/A,FALSE,"CAJA3";"ING_CORR_SET96",#N/A,FALSE,"CAJA3";"SUNAT_AD_SET96",#N/A,FALSE,"ADUANAS"}</definedName>
    <definedName name="ddsssaa" localSheetId="1" hidden="1">{"CAJA_SET96",#N/A,FALSE,"CAJA3";"ING_CORR_SET96",#N/A,FALSE,"CAJA3";"SUNAT_AD_SET96",#N/A,FALSE,"ADUANAS"}</definedName>
    <definedName name="ddsssaa" localSheetId="2" hidden="1">{"CAJA_SET96",#N/A,FALSE,"CAJA3";"ING_CORR_SET96",#N/A,FALSE,"CAJA3";"SUNAT_AD_SET96",#N/A,FALSE,"ADUANAS"}</definedName>
    <definedName name="ddsssaa" localSheetId="3" hidden="1">{"CAJA_SET96",#N/A,FALSE,"CAJA3";"ING_CORR_SET96",#N/A,FALSE,"CAJA3";"SUNAT_AD_SET96",#N/A,FALSE,"ADUANAS"}</definedName>
    <definedName name="ddsssaa" localSheetId="4" hidden="1">{"CAJA_SET96",#N/A,FALSE,"CAJA3";"ING_CORR_SET96",#N/A,FALSE,"CAJA3";"SUNAT_AD_SET96",#N/A,FALSE,"ADUANAS"}</definedName>
    <definedName name="ddsssaa" localSheetId="5" hidden="1">{"CAJA_SET96",#N/A,FALSE,"CAJA3";"ING_CORR_SET96",#N/A,FALSE,"CAJA3";"SUNAT_AD_SET96",#N/A,FALSE,"ADUANAS"}</definedName>
    <definedName name="ddsssaa" localSheetId="6" hidden="1">{"CAJA_SET96",#N/A,FALSE,"CAJA3";"ING_CORR_SET96",#N/A,FALSE,"CAJA3";"SUNAT_AD_SET96",#N/A,FALSE,"ADUANAS"}</definedName>
    <definedName name="ddsssaa" localSheetId="7" hidden="1">{"CAJA_SET96",#N/A,FALSE,"CAJA3";"ING_CORR_SET96",#N/A,FALSE,"CAJA3";"SUNAT_AD_SET96",#N/A,FALSE,"ADUANAS"}</definedName>
    <definedName name="ddsssaa" localSheetId="8" hidden="1">{"CAJA_SET96",#N/A,FALSE,"CAJA3";"ING_CORR_SET96",#N/A,FALSE,"CAJA3";"SUNAT_AD_SET96",#N/A,FALSE,"ADUANAS"}</definedName>
    <definedName name="ddsssaa" localSheetId="9" hidden="1">{"CAJA_SET96",#N/A,FALSE,"CAJA3";"ING_CORR_SET96",#N/A,FALSE,"CAJA3";"SUNAT_AD_SET96",#N/A,FALSE,"ADUANAS"}</definedName>
    <definedName name="ddsssaa" localSheetId="10" hidden="1">{"CAJA_SET96",#N/A,FALSE,"CAJA3";"ING_CORR_SET96",#N/A,FALSE,"CAJA3";"SUNAT_AD_SET96",#N/A,FALSE,"ADUANAS"}</definedName>
    <definedName name="ddsssaa" localSheetId="11" hidden="1">{"CAJA_SET96",#N/A,FALSE,"CAJA3";"ING_CORR_SET96",#N/A,FALSE,"CAJA3";"SUNAT_AD_SET96",#N/A,FALSE,"ADUANAS"}</definedName>
    <definedName name="ddsssaa" localSheetId="12" hidden="1">{"CAJA_SET96",#N/A,FALSE,"CAJA3";"ING_CORR_SET96",#N/A,FALSE,"CAJA3";"SUNAT_AD_SET96",#N/A,FALSE,"ADUANAS"}</definedName>
    <definedName name="ddsssaa" localSheetId="13" hidden="1">{"CAJA_SET96",#N/A,FALSE,"CAJA3";"ING_CORR_SET96",#N/A,FALSE,"CAJA3";"SUNAT_AD_SET96",#N/A,FALSE,"ADUANAS"}</definedName>
    <definedName name="ddsssaa" localSheetId="14" hidden="1">{"CAJA_SET96",#N/A,FALSE,"CAJA3";"ING_CORR_SET96",#N/A,FALSE,"CAJA3";"SUNAT_AD_SET96",#N/A,FALSE,"ADUANAS"}</definedName>
    <definedName name="ddsssaa" localSheetId="15" hidden="1">{"CAJA_SET96",#N/A,FALSE,"CAJA3";"ING_CORR_SET96",#N/A,FALSE,"CAJA3";"SUNAT_AD_SET96",#N/A,FALSE,"ADUANAS"}</definedName>
    <definedName name="ddsssaa" hidden="1">{"CAJA_SET96",#N/A,FALSE,"CAJA3";"ING_CORR_SET96",#N/A,FALSE,"CAJA3";"SUNAT_AD_SET96",#N/A,FALSE,"ADUANAS"}</definedName>
    <definedName name="densidad">[2]BD!$C$61</definedName>
    <definedName name="derffggf" localSheetId="17" hidden="1">{"SUNAT_AD_AGO96",#N/A,FALSE,"ADUANAS";"CAJA_AGO96",#N/A,FALSE,"CAJA3";"ING_CORR_AGO96",#N/A,FALSE,"CAJA3"}</definedName>
    <definedName name="derffggf" localSheetId="27" hidden="1">{"SUNAT_AD_AGO96",#N/A,FALSE,"ADUANAS";"CAJA_AGO96",#N/A,FALSE,"CAJA3";"ING_CORR_AGO96",#N/A,FALSE,"CAJA3"}</definedName>
    <definedName name="derffggf" localSheetId="20" hidden="1">{0,0,0,0;0,0,0,0;0,0,0,0}</definedName>
    <definedName name="derffggf" localSheetId="21" hidden="1">{"SUNAT_AD_AGO96",#N/A,FALSE,"ADUANAS";"CAJA_AGO96",#N/A,FALSE,"CAJA3";"ING_CORR_AGO96",#N/A,FALSE,"CAJA3"}</definedName>
    <definedName name="derffggf" localSheetId="22" hidden="1">{"SUNAT_AD_AGO96",#N/A,FALSE,"ADUANAS";"CAJA_AGO96",#N/A,FALSE,"CAJA3";"ING_CORR_AGO96",#N/A,FALSE,"CAJA3"}</definedName>
    <definedName name="derffggf" localSheetId="32" hidden="1">{"SUNAT_AD_AGO96",#N/A,FALSE,"ADUANAS";"CAJA_AGO96",#N/A,FALSE,"CAJA3";"ING_CORR_AGO96",#N/A,FALSE,"CAJA3"}</definedName>
    <definedName name="derffggf" localSheetId="34" hidden="1">{"SUNAT_AD_AGO96",#N/A,FALSE,"ADUANAS";"CAJA_AGO96",#N/A,FALSE,"CAJA3";"ING_CORR_AGO96",#N/A,FALSE,"CAJA3"}</definedName>
    <definedName name="derffggf" localSheetId="36" hidden="1">{"SUNAT_AD_AGO96",#N/A,FALSE,"ADUANAS";"CAJA_AGO96",#N/A,FALSE,"CAJA3";"ING_CORR_AGO96",#N/A,FALSE,"CAJA3"}</definedName>
    <definedName name="derffggf" localSheetId="38" hidden="1">{"SUNAT_AD_AGO96",#N/A,FALSE,"ADUANAS";"CAJA_AGO96",#N/A,FALSE,"CAJA3";"ING_CORR_AGO96",#N/A,FALSE,"CAJA3"}</definedName>
    <definedName name="derffggf" localSheetId="39" hidden="1">{"SUNAT_AD_AGO96",#N/A,FALSE,"ADUANAS";"CAJA_AGO96",#N/A,FALSE,"CAJA3";"ING_CORR_AGO96",#N/A,FALSE,"CAJA3"}</definedName>
    <definedName name="derffggf" localSheetId="40" hidden="1">{"SUNAT_AD_AGO96",#N/A,FALSE,"ADUANAS";"CAJA_AGO96",#N/A,FALSE,"CAJA3";"ING_CORR_AGO96",#N/A,FALSE,"CAJA3"}</definedName>
    <definedName name="derffggf" localSheetId="45" hidden="1">{"SUNAT_AD_AGO96",#N/A,FALSE,"ADUANAS";"CAJA_AGO96",#N/A,FALSE,"CAJA3";"ING_CORR_AGO96",#N/A,FALSE,"CAJA3"}</definedName>
    <definedName name="derffggf" localSheetId="46" hidden="1">{"SUNAT_AD_AGO96",#N/A,FALSE,"ADUANAS";"CAJA_AGO96",#N/A,FALSE,"CAJA3";"ING_CORR_AGO96",#N/A,FALSE,"CAJA3"}</definedName>
    <definedName name="derffggf" localSheetId="49" hidden="1">{"SUNAT_AD_AGO96",#N/A,FALSE,"ADUANAS";"CAJA_AGO96",#N/A,FALSE,"CAJA3";"ING_CORR_AGO96",#N/A,FALSE,"CAJA3"}</definedName>
    <definedName name="derffggf" localSheetId="50" hidden="1">{"SUNAT_AD_AGO96",#N/A,FALSE,"ADUANAS";"CAJA_AGO96",#N/A,FALSE,"CAJA3";"ING_CORR_AGO96",#N/A,FALSE,"CAJA3"}</definedName>
    <definedName name="derffggf" localSheetId="35" hidden="1">{"SUNAT_AD_AGO96",#N/A,FALSE,"ADUANAS";"CAJA_AGO96",#N/A,FALSE,"CAJA3";"ING_CORR_AGO96",#N/A,FALSE,"CAJA3"}</definedName>
    <definedName name="derffggf" localSheetId="37" hidden="1">{"SUNAT_AD_AGO96",#N/A,FALSE,"ADUANAS";"CAJA_AGO96",#N/A,FALSE,"CAJA3";"ING_CORR_AGO96",#N/A,FALSE,"CAJA3"}</definedName>
    <definedName name="derffggf" localSheetId="1" hidden="1">{"SUNAT_AD_AGO96",#N/A,FALSE,"ADUANAS";"CAJA_AGO96",#N/A,FALSE,"CAJA3";"ING_CORR_AGO96",#N/A,FALSE,"CAJA3"}</definedName>
    <definedName name="derffggf" localSheetId="2" hidden="1">{"SUNAT_AD_AGO96",#N/A,FALSE,"ADUANAS";"CAJA_AGO96",#N/A,FALSE,"CAJA3";"ING_CORR_AGO96",#N/A,FALSE,"CAJA3"}</definedName>
    <definedName name="derffggf" localSheetId="3" hidden="1">{"SUNAT_AD_AGO96",#N/A,FALSE,"ADUANAS";"CAJA_AGO96",#N/A,FALSE,"CAJA3";"ING_CORR_AGO96",#N/A,FALSE,"CAJA3"}</definedName>
    <definedName name="derffggf" localSheetId="4" hidden="1">{"SUNAT_AD_AGO96",#N/A,FALSE,"ADUANAS";"CAJA_AGO96",#N/A,FALSE,"CAJA3";"ING_CORR_AGO96",#N/A,FALSE,"CAJA3"}</definedName>
    <definedName name="derffggf" localSheetId="5" hidden="1">{"SUNAT_AD_AGO96",#N/A,FALSE,"ADUANAS";"CAJA_AGO96",#N/A,FALSE,"CAJA3";"ING_CORR_AGO96",#N/A,FALSE,"CAJA3"}</definedName>
    <definedName name="derffggf" localSheetId="6" hidden="1">{"SUNAT_AD_AGO96",#N/A,FALSE,"ADUANAS";"CAJA_AGO96",#N/A,FALSE,"CAJA3";"ING_CORR_AGO96",#N/A,FALSE,"CAJA3"}</definedName>
    <definedName name="derffggf" localSheetId="7" hidden="1">{"SUNAT_AD_AGO96",#N/A,FALSE,"ADUANAS";"CAJA_AGO96",#N/A,FALSE,"CAJA3";"ING_CORR_AGO96",#N/A,FALSE,"CAJA3"}</definedName>
    <definedName name="derffggf" localSheetId="8" hidden="1">{"SUNAT_AD_AGO96",#N/A,FALSE,"ADUANAS";"CAJA_AGO96",#N/A,FALSE,"CAJA3";"ING_CORR_AGO96",#N/A,FALSE,"CAJA3"}</definedName>
    <definedName name="derffggf" localSheetId="9" hidden="1">{"SUNAT_AD_AGO96",#N/A,FALSE,"ADUANAS";"CAJA_AGO96",#N/A,FALSE,"CAJA3";"ING_CORR_AGO96",#N/A,FALSE,"CAJA3"}</definedName>
    <definedName name="derffggf" localSheetId="10" hidden="1">{"SUNAT_AD_AGO96",#N/A,FALSE,"ADUANAS";"CAJA_AGO96",#N/A,FALSE,"CAJA3";"ING_CORR_AGO96",#N/A,FALSE,"CAJA3"}</definedName>
    <definedName name="derffggf" localSheetId="11" hidden="1">{"SUNAT_AD_AGO96",#N/A,FALSE,"ADUANAS";"CAJA_AGO96",#N/A,FALSE,"CAJA3";"ING_CORR_AGO96",#N/A,FALSE,"CAJA3"}</definedName>
    <definedName name="derffggf" localSheetId="12" hidden="1">{"SUNAT_AD_AGO96",#N/A,FALSE,"ADUANAS";"CAJA_AGO96",#N/A,FALSE,"CAJA3";"ING_CORR_AGO96",#N/A,FALSE,"CAJA3"}</definedName>
    <definedName name="derffggf" localSheetId="13" hidden="1">{"SUNAT_AD_AGO96",#N/A,FALSE,"ADUANAS";"CAJA_AGO96",#N/A,FALSE,"CAJA3";"ING_CORR_AGO96",#N/A,FALSE,"CAJA3"}</definedName>
    <definedName name="derffggf" localSheetId="14" hidden="1">{"SUNAT_AD_AGO96",#N/A,FALSE,"ADUANAS";"CAJA_AGO96",#N/A,FALSE,"CAJA3";"ING_CORR_AGO96",#N/A,FALSE,"CAJA3"}</definedName>
    <definedName name="derffggf" localSheetId="15" hidden="1">{"SUNAT_AD_AGO96",#N/A,FALSE,"ADUANAS";"CAJA_AGO96",#N/A,FALSE,"CAJA3";"ING_CORR_AGO96",#N/A,FALSE,"CAJA3"}</definedName>
    <definedName name="derffggf" hidden="1">{"SUNAT_AD_AGO96",#N/A,FALSE,"ADUANAS";"CAJA_AGO96",#N/A,FALSE,"CAJA3";"ING_CORR_AGO96",#N/A,FALSE,"CAJA3"}</definedName>
    <definedName name="dewss" localSheetId="17" hidden="1">{"CAJA_SET96",#N/A,FALSE,"CAJA3";"ING_CORR_SET96",#N/A,FALSE,"CAJA3";"SUNAT_AD_SET96",#N/A,FALSE,"ADUANAS"}</definedName>
    <definedName name="dewss" localSheetId="27" hidden="1">{"CAJA_SET96",#N/A,FALSE,"CAJA3";"ING_CORR_SET96",#N/A,FALSE,"CAJA3";"SUNAT_AD_SET96",#N/A,FALSE,"ADUANAS"}</definedName>
    <definedName name="dewss" localSheetId="20" hidden="1">{0,0,0,0;0,0,0,0;0,0,0,0}</definedName>
    <definedName name="dewss" localSheetId="21" hidden="1">{"CAJA_SET96",#N/A,FALSE,"CAJA3";"ING_CORR_SET96",#N/A,FALSE,"CAJA3";"SUNAT_AD_SET96",#N/A,FALSE,"ADUANAS"}</definedName>
    <definedName name="dewss" localSheetId="22" hidden="1">{"CAJA_SET96",#N/A,FALSE,"CAJA3";"ING_CORR_SET96",#N/A,FALSE,"CAJA3";"SUNAT_AD_SET96",#N/A,FALSE,"ADUANAS"}</definedName>
    <definedName name="dewss" localSheetId="32" hidden="1">{"CAJA_SET96",#N/A,FALSE,"CAJA3";"ING_CORR_SET96",#N/A,FALSE,"CAJA3";"SUNAT_AD_SET96",#N/A,FALSE,"ADUANAS"}</definedName>
    <definedName name="dewss" localSheetId="34" hidden="1">{"CAJA_SET96",#N/A,FALSE,"CAJA3";"ING_CORR_SET96",#N/A,FALSE,"CAJA3";"SUNAT_AD_SET96",#N/A,FALSE,"ADUANAS"}</definedName>
    <definedName name="dewss" localSheetId="36" hidden="1">{"CAJA_SET96",#N/A,FALSE,"CAJA3";"ING_CORR_SET96",#N/A,FALSE,"CAJA3";"SUNAT_AD_SET96",#N/A,FALSE,"ADUANAS"}</definedName>
    <definedName name="dewss" localSheetId="38" hidden="1">{"CAJA_SET96",#N/A,FALSE,"CAJA3";"ING_CORR_SET96",#N/A,FALSE,"CAJA3";"SUNAT_AD_SET96",#N/A,FALSE,"ADUANAS"}</definedName>
    <definedName name="dewss" localSheetId="39" hidden="1">{"CAJA_SET96",#N/A,FALSE,"CAJA3";"ING_CORR_SET96",#N/A,FALSE,"CAJA3";"SUNAT_AD_SET96",#N/A,FALSE,"ADUANAS"}</definedName>
    <definedName name="dewss" localSheetId="40" hidden="1">{"CAJA_SET96",#N/A,FALSE,"CAJA3";"ING_CORR_SET96",#N/A,FALSE,"CAJA3";"SUNAT_AD_SET96",#N/A,FALSE,"ADUANAS"}</definedName>
    <definedName name="dewss" localSheetId="45" hidden="1">{"CAJA_SET96",#N/A,FALSE,"CAJA3";"ING_CORR_SET96",#N/A,FALSE,"CAJA3";"SUNAT_AD_SET96",#N/A,FALSE,"ADUANAS"}</definedName>
    <definedName name="dewss" localSheetId="46" hidden="1">{"CAJA_SET96",#N/A,FALSE,"CAJA3";"ING_CORR_SET96",#N/A,FALSE,"CAJA3";"SUNAT_AD_SET96",#N/A,FALSE,"ADUANAS"}</definedName>
    <definedName name="dewss" localSheetId="49" hidden="1">{"CAJA_SET96",#N/A,FALSE,"CAJA3";"ING_CORR_SET96",#N/A,FALSE,"CAJA3";"SUNAT_AD_SET96",#N/A,FALSE,"ADUANAS"}</definedName>
    <definedName name="dewss" localSheetId="50" hidden="1">{"CAJA_SET96",#N/A,FALSE,"CAJA3";"ING_CORR_SET96",#N/A,FALSE,"CAJA3";"SUNAT_AD_SET96",#N/A,FALSE,"ADUANAS"}</definedName>
    <definedName name="dewss" localSheetId="35" hidden="1">{"CAJA_SET96",#N/A,FALSE,"CAJA3";"ING_CORR_SET96",#N/A,FALSE,"CAJA3";"SUNAT_AD_SET96",#N/A,FALSE,"ADUANAS"}</definedName>
    <definedName name="dewss" localSheetId="37" hidden="1">{"CAJA_SET96",#N/A,FALSE,"CAJA3";"ING_CORR_SET96",#N/A,FALSE,"CAJA3";"SUNAT_AD_SET96",#N/A,FALSE,"ADUANAS"}</definedName>
    <definedName name="dewss" localSheetId="1" hidden="1">{"CAJA_SET96",#N/A,FALSE,"CAJA3";"ING_CORR_SET96",#N/A,FALSE,"CAJA3";"SUNAT_AD_SET96",#N/A,FALSE,"ADUANAS"}</definedName>
    <definedName name="dewss" localSheetId="2" hidden="1">{"CAJA_SET96",#N/A,FALSE,"CAJA3";"ING_CORR_SET96",#N/A,FALSE,"CAJA3";"SUNAT_AD_SET96",#N/A,FALSE,"ADUANAS"}</definedName>
    <definedName name="dewss" localSheetId="3" hidden="1">{"CAJA_SET96",#N/A,FALSE,"CAJA3";"ING_CORR_SET96",#N/A,FALSE,"CAJA3";"SUNAT_AD_SET96",#N/A,FALSE,"ADUANAS"}</definedName>
    <definedName name="dewss" localSheetId="4" hidden="1">{"CAJA_SET96",#N/A,FALSE,"CAJA3";"ING_CORR_SET96",#N/A,FALSE,"CAJA3";"SUNAT_AD_SET96",#N/A,FALSE,"ADUANAS"}</definedName>
    <definedName name="dewss" localSheetId="5" hidden="1">{"CAJA_SET96",#N/A,FALSE,"CAJA3";"ING_CORR_SET96",#N/A,FALSE,"CAJA3";"SUNAT_AD_SET96",#N/A,FALSE,"ADUANAS"}</definedName>
    <definedName name="dewss" localSheetId="6" hidden="1">{"CAJA_SET96",#N/A,FALSE,"CAJA3";"ING_CORR_SET96",#N/A,FALSE,"CAJA3";"SUNAT_AD_SET96",#N/A,FALSE,"ADUANAS"}</definedName>
    <definedName name="dewss" localSheetId="7" hidden="1">{"CAJA_SET96",#N/A,FALSE,"CAJA3";"ING_CORR_SET96",#N/A,FALSE,"CAJA3";"SUNAT_AD_SET96",#N/A,FALSE,"ADUANAS"}</definedName>
    <definedName name="dewss" localSheetId="8" hidden="1">{"CAJA_SET96",#N/A,FALSE,"CAJA3";"ING_CORR_SET96",#N/A,FALSE,"CAJA3";"SUNAT_AD_SET96",#N/A,FALSE,"ADUANAS"}</definedName>
    <definedName name="dewss" localSheetId="9" hidden="1">{"CAJA_SET96",#N/A,FALSE,"CAJA3";"ING_CORR_SET96",#N/A,FALSE,"CAJA3";"SUNAT_AD_SET96",#N/A,FALSE,"ADUANAS"}</definedName>
    <definedName name="dewss" localSheetId="10" hidden="1">{"CAJA_SET96",#N/A,FALSE,"CAJA3";"ING_CORR_SET96",#N/A,FALSE,"CAJA3";"SUNAT_AD_SET96",#N/A,FALSE,"ADUANAS"}</definedName>
    <definedName name="dewss" localSheetId="11" hidden="1">{"CAJA_SET96",#N/A,FALSE,"CAJA3";"ING_CORR_SET96",#N/A,FALSE,"CAJA3";"SUNAT_AD_SET96",#N/A,FALSE,"ADUANAS"}</definedName>
    <definedName name="dewss" localSheetId="12" hidden="1">{"CAJA_SET96",#N/A,FALSE,"CAJA3";"ING_CORR_SET96",#N/A,FALSE,"CAJA3";"SUNAT_AD_SET96",#N/A,FALSE,"ADUANAS"}</definedName>
    <definedName name="dewss" localSheetId="13" hidden="1">{"CAJA_SET96",#N/A,FALSE,"CAJA3";"ING_CORR_SET96",#N/A,FALSE,"CAJA3";"SUNAT_AD_SET96",#N/A,FALSE,"ADUANAS"}</definedName>
    <definedName name="dewss" localSheetId="14" hidden="1">{"CAJA_SET96",#N/A,FALSE,"CAJA3";"ING_CORR_SET96",#N/A,FALSE,"CAJA3";"SUNAT_AD_SET96",#N/A,FALSE,"ADUANAS"}</definedName>
    <definedName name="dewss" localSheetId="15" hidden="1">{"CAJA_SET96",#N/A,FALSE,"CAJA3";"ING_CORR_SET96",#N/A,FALSE,"CAJA3";"SUNAT_AD_SET96",#N/A,FALSE,"ADUANAS"}</definedName>
    <definedName name="dewss" hidden="1">{"CAJA_SET96",#N/A,FALSE,"CAJA3";"ING_CORR_SET96",#N/A,FALSE,"CAJA3";"SUNAT_AD_SET96",#N/A,FALSE,"ADUANAS"}</definedName>
    <definedName name="dewwwwwww" localSheetId="17" hidden="1">{"CAJA_SET96",#N/A,FALSE,"CAJA3";"ING_CORR_SET96",#N/A,FALSE,"CAJA3";"SUNAT_AD_SET96",#N/A,FALSE,"ADUANAS"}</definedName>
    <definedName name="dewwwwwww" localSheetId="27" hidden="1">{"CAJA_SET96",#N/A,FALSE,"CAJA3";"ING_CORR_SET96",#N/A,FALSE,"CAJA3";"SUNAT_AD_SET96",#N/A,FALSE,"ADUANAS"}</definedName>
    <definedName name="dewwwwwww" localSheetId="20" hidden="1">{0,0,0,0;0,0,0,0;0,0,0,0}</definedName>
    <definedName name="dewwwwwww" localSheetId="21" hidden="1">{"CAJA_SET96",#N/A,FALSE,"CAJA3";"ING_CORR_SET96",#N/A,FALSE,"CAJA3";"SUNAT_AD_SET96",#N/A,FALSE,"ADUANAS"}</definedName>
    <definedName name="dewwwwwww" localSheetId="22" hidden="1">{"CAJA_SET96",#N/A,FALSE,"CAJA3";"ING_CORR_SET96",#N/A,FALSE,"CAJA3";"SUNAT_AD_SET96",#N/A,FALSE,"ADUANAS"}</definedName>
    <definedName name="dewwwwwww" localSheetId="32" hidden="1">{"CAJA_SET96",#N/A,FALSE,"CAJA3";"ING_CORR_SET96",#N/A,FALSE,"CAJA3";"SUNAT_AD_SET96",#N/A,FALSE,"ADUANAS"}</definedName>
    <definedName name="dewwwwwww" localSheetId="34" hidden="1">{"CAJA_SET96",#N/A,FALSE,"CAJA3";"ING_CORR_SET96",#N/A,FALSE,"CAJA3";"SUNAT_AD_SET96",#N/A,FALSE,"ADUANAS"}</definedName>
    <definedName name="dewwwwwww" localSheetId="36" hidden="1">{"CAJA_SET96",#N/A,FALSE,"CAJA3";"ING_CORR_SET96",#N/A,FALSE,"CAJA3";"SUNAT_AD_SET96",#N/A,FALSE,"ADUANAS"}</definedName>
    <definedName name="dewwwwwww" localSheetId="38" hidden="1">{"CAJA_SET96",#N/A,FALSE,"CAJA3";"ING_CORR_SET96",#N/A,FALSE,"CAJA3";"SUNAT_AD_SET96",#N/A,FALSE,"ADUANAS"}</definedName>
    <definedName name="dewwwwwww" localSheetId="39" hidden="1">{"CAJA_SET96",#N/A,FALSE,"CAJA3";"ING_CORR_SET96",#N/A,FALSE,"CAJA3";"SUNAT_AD_SET96",#N/A,FALSE,"ADUANAS"}</definedName>
    <definedName name="dewwwwwww" localSheetId="40" hidden="1">{"CAJA_SET96",#N/A,FALSE,"CAJA3";"ING_CORR_SET96",#N/A,FALSE,"CAJA3";"SUNAT_AD_SET96",#N/A,FALSE,"ADUANAS"}</definedName>
    <definedName name="dewwwwwww" localSheetId="45" hidden="1">{"CAJA_SET96",#N/A,FALSE,"CAJA3";"ING_CORR_SET96",#N/A,FALSE,"CAJA3";"SUNAT_AD_SET96",#N/A,FALSE,"ADUANAS"}</definedName>
    <definedName name="dewwwwwww" localSheetId="46" hidden="1">{"CAJA_SET96",#N/A,FALSE,"CAJA3";"ING_CORR_SET96",#N/A,FALSE,"CAJA3";"SUNAT_AD_SET96",#N/A,FALSE,"ADUANAS"}</definedName>
    <definedName name="dewwwwwww" localSheetId="49" hidden="1">{"CAJA_SET96",#N/A,FALSE,"CAJA3";"ING_CORR_SET96",#N/A,FALSE,"CAJA3";"SUNAT_AD_SET96",#N/A,FALSE,"ADUANAS"}</definedName>
    <definedName name="dewwwwwww" localSheetId="50" hidden="1">{"CAJA_SET96",#N/A,FALSE,"CAJA3";"ING_CORR_SET96",#N/A,FALSE,"CAJA3";"SUNAT_AD_SET96",#N/A,FALSE,"ADUANAS"}</definedName>
    <definedName name="dewwwwwww" localSheetId="35" hidden="1">{"CAJA_SET96",#N/A,FALSE,"CAJA3";"ING_CORR_SET96",#N/A,FALSE,"CAJA3";"SUNAT_AD_SET96",#N/A,FALSE,"ADUANAS"}</definedName>
    <definedName name="dewwwwwww" localSheetId="37" hidden="1">{"CAJA_SET96",#N/A,FALSE,"CAJA3";"ING_CORR_SET96",#N/A,FALSE,"CAJA3";"SUNAT_AD_SET96",#N/A,FALSE,"ADUANAS"}</definedName>
    <definedName name="dewwwwwww" localSheetId="1" hidden="1">{"CAJA_SET96",#N/A,FALSE,"CAJA3";"ING_CORR_SET96",#N/A,FALSE,"CAJA3";"SUNAT_AD_SET96",#N/A,FALSE,"ADUANAS"}</definedName>
    <definedName name="dewwwwwww" localSheetId="2" hidden="1">{"CAJA_SET96",#N/A,FALSE,"CAJA3";"ING_CORR_SET96",#N/A,FALSE,"CAJA3";"SUNAT_AD_SET96",#N/A,FALSE,"ADUANAS"}</definedName>
    <definedName name="dewwwwwww" localSheetId="3" hidden="1">{"CAJA_SET96",#N/A,FALSE,"CAJA3";"ING_CORR_SET96",#N/A,FALSE,"CAJA3";"SUNAT_AD_SET96",#N/A,FALSE,"ADUANAS"}</definedName>
    <definedName name="dewwwwwww" localSheetId="4" hidden="1">{"CAJA_SET96",#N/A,FALSE,"CAJA3";"ING_CORR_SET96",#N/A,FALSE,"CAJA3";"SUNAT_AD_SET96",#N/A,FALSE,"ADUANAS"}</definedName>
    <definedName name="dewwwwwww" localSheetId="5" hidden="1">{"CAJA_SET96",#N/A,FALSE,"CAJA3";"ING_CORR_SET96",#N/A,FALSE,"CAJA3";"SUNAT_AD_SET96",#N/A,FALSE,"ADUANAS"}</definedName>
    <definedName name="dewwwwwww" localSheetId="6" hidden="1">{"CAJA_SET96",#N/A,FALSE,"CAJA3";"ING_CORR_SET96",#N/A,FALSE,"CAJA3";"SUNAT_AD_SET96",#N/A,FALSE,"ADUANAS"}</definedName>
    <definedName name="dewwwwwww" localSheetId="7" hidden="1">{"CAJA_SET96",#N/A,FALSE,"CAJA3";"ING_CORR_SET96",#N/A,FALSE,"CAJA3";"SUNAT_AD_SET96",#N/A,FALSE,"ADUANAS"}</definedName>
    <definedName name="dewwwwwww" localSheetId="8" hidden="1">{"CAJA_SET96",#N/A,FALSE,"CAJA3";"ING_CORR_SET96",#N/A,FALSE,"CAJA3";"SUNAT_AD_SET96",#N/A,FALSE,"ADUANAS"}</definedName>
    <definedName name="dewwwwwww" localSheetId="9" hidden="1">{"CAJA_SET96",#N/A,FALSE,"CAJA3";"ING_CORR_SET96",#N/A,FALSE,"CAJA3";"SUNAT_AD_SET96",#N/A,FALSE,"ADUANAS"}</definedName>
    <definedName name="dewwwwwww" localSheetId="10" hidden="1">{"CAJA_SET96",#N/A,FALSE,"CAJA3";"ING_CORR_SET96",#N/A,FALSE,"CAJA3";"SUNAT_AD_SET96",#N/A,FALSE,"ADUANAS"}</definedName>
    <definedName name="dewwwwwww" localSheetId="11" hidden="1">{"CAJA_SET96",#N/A,FALSE,"CAJA3";"ING_CORR_SET96",#N/A,FALSE,"CAJA3";"SUNAT_AD_SET96",#N/A,FALSE,"ADUANAS"}</definedName>
    <definedName name="dewwwwwww" localSheetId="12" hidden="1">{"CAJA_SET96",#N/A,FALSE,"CAJA3";"ING_CORR_SET96",#N/A,FALSE,"CAJA3";"SUNAT_AD_SET96",#N/A,FALSE,"ADUANAS"}</definedName>
    <definedName name="dewwwwwww" localSheetId="13" hidden="1">{"CAJA_SET96",#N/A,FALSE,"CAJA3";"ING_CORR_SET96",#N/A,FALSE,"CAJA3";"SUNAT_AD_SET96",#N/A,FALSE,"ADUANAS"}</definedName>
    <definedName name="dewwwwwww" localSheetId="14" hidden="1">{"CAJA_SET96",#N/A,FALSE,"CAJA3";"ING_CORR_SET96",#N/A,FALSE,"CAJA3";"SUNAT_AD_SET96",#N/A,FALSE,"ADUANAS"}</definedName>
    <definedName name="dewwwwwww" localSheetId="15" hidden="1">{"CAJA_SET96",#N/A,FALSE,"CAJA3";"ING_CORR_SET96",#N/A,FALSE,"CAJA3";"SUNAT_AD_SET96",#N/A,FALSE,"ADUANAS"}</definedName>
    <definedName name="dewwwwwww" hidden="1">{"CAJA_SET96",#N/A,FALSE,"CAJA3";"ING_CORR_SET96",#N/A,FALSE,"CAJA3";"SUNAT_AD_SET96",#N/A,FALSE,"ADUANAS"}</definedName>
    <definedName name="dfgdhfgujykuyolilkjlkl" localSheetId="17" hidden="1">{"CAJA_SET96",#N/A,FALSE,"CAJA3";"ING_CORR_SET96",#N/A,FALSE,"CAJA3";"SUNAT_AD_SET96",#N/A,FALSE,"ADUANAS"}</definedName>
    <definedName name="dfgdhfgujykuyolilkjlkl" localSheetId="27" hidden="1">{"CAJA_SET96",#N/A,FALSE,"CAJA3";"ING_CORR_SET96",#N/A,FALSE,"CAJA3";"SUNAT_AD_SET96",#N/A,FALSE,"ADUANAS"}</definedName>
    <definedName name="dfgdhfgujykuyolilkjlkl" localSheetId="20" hidden="1">{0,0,0,0;0,0,0,0;0,0,0,0}</definedName>
    <definedName name="dfgdhfgujykuyolilkjlkl" localSheetId="21" hidden="1">{"CAJA_SET96",#N/A,FALSE,"CAJA3";"ING_CORR_SET96",#N/A,FALSE,"CAJA3";"SUNAT_AD_SET96",#N/A,FALSE,"ADUANAS"}</definedName>
    <definedName name="dfgdhfgujykuyolilkjlkl" localSheetId="22" hidden="1">{"CAJA_SET96",#N/A,FALSE,"CAJA3";"ING_CORR_SET96",#N/A,FALSE,"CAJA3";"SUNAT_AD_SET96",#N/A,FALSE,"ADUANAS"}</definedName>
    <definedName name="dfgdhfgujykuyolilkjlkl" localSheetId="32" hidden="1">{"CAJA_SET96",#N/A,FALSE,"CAJA3";"ING_CORR_SET96",#N/A,FALSE,"CAJA3";"SUNAT_AD_SET96",#N/A,FALSE,"ADUANAS"}</definedName>
    <definedName name="dfgdhfgujykuyolilkjlkl" localSheetId="34" hidden="1">{"CAJA_SET96",#N/A,FALSE,"CAJA3";"ING_CORR_SET96",#N/A,FALSE,"CAJA3";"SUNAT_AD_SET96",#N/A,FALSE,"ADUANAS"}</definedName>
    <definedName name="dfgdhfgujykuyolilkjlkl" localSheetId="36" hidden="1">{"CAJA_SET96",#N/A,FALSE,"CAJA3";"ING_CORR_SET96",#N/A,FALSE,"CAJA3";"SUNAT_AD_SET96",#N/A,FALSE,"ADUANAS"}</definedName>
    <definedName name="dfgdhfgujykuyolilkjlkl" localSheetId="38" hidden="1">{"CAJA_SET96",#N/A,FALSE,"CAJA3";"ING_CORR_SET96",#N/A,FALSE,"CAJA3";"SUNAT_AD_SET96",#N/A,FALSE,"ADUANAS"}</definedName>
    <definedName name="dfgdhfgujykuyolilkjlkl" localSheetId="39" hidden="1">{"CAJA_SET96",#N/A,FALSE,"CAJA3";"ING_CORR_SET96",#N/A,FALSE,"CAJA3";"SUNAT_AD_SET96",#N/A,FALSE,"ADUANAS"}</definedName>
    <definedName name="dfgdhfgujykuyolilkjlkl" localSheetId="40" hidden="1">{"CAJA_SET96",#N/A,FALSE,"CAJA3";"ING_CORR_SET96",#N/A,FALSE,"CAJA3";"SUNAT_AD_SET96",#N/A,FALSE,"ADUANAS"}</definedName>
    <definedName name="dfgdhfgujykuyolilkjlkl" localSheetId="45" hidden="1">{"CAJA_SET96",#N/A,FALSE,"CAJA3";"ING_CORR_SET96",#N/A,FALSE,"CAJA3";"SUNAT_AD_SET96",#N/A,FALSE,"ADUANAS"}</definedName>
    <definedName name="dfgdhfgujykuyolilkjlkl" localSheetId="46" hidden="1">{"CAJA_SET96",#N/A,FALSE,"CAJA3";"ING_CORR_SET96",#N/A,FALSE,"CAJA3";"SUNAT_AD_SET96",#N/A,FALSE,"ADUANAS"}</definedName>
    <definedName name="dfgdhfgujykuyolilkjlkl" localSheetId="49" hidden="1">{"CAJA_SET96",#N/A,FALSE,"CAJA3";"ING_CORR_SET96",#N/A,FALSE,"CAJA3";"SUNAT_AD_SET96",#N/A,FALSE,"ADUANAS"}</definedName>
    <definedName name="dfgdhfgujykuyolilkjlkl" localSheetId="50" hidden="1">{"CAJA_SET96",#N/A,FALSE,"CAJA3";"ING_CORR_SET96",#N/A,FALSE,"CAJA3";"SUNAT_AD_SET96",#N/A,FALSE,"ADUANAS"}</definedName>
    <definedName name="dfgdhfgujykuyolilkjlkl" localSheetId="35" hidden="1">{"CAJA_SET96",#N/A,FALSE,"CAJA3";"ING_CORR_SET96",#N/A,FALSE,"CAJA3";"SUNAT_AD_SET96",#N/A,FALSE,"ADUANAS"}</definedName>
    <definedName name="dfgdhfgujykuyolilkjlkl" localSheetId="37" hidden="1">{"CAJA_SET96",#N/A,FALSE,"CAJA3";"ING_CORR_SET96",#N/A,FALSE,"CAJA3";"SUNAT_AD_SET96",#N/A,FALSE,"ADUANAS"}</definedName>
    <definedName name="dfgdhfgujykuyolilkjlkl" localSheetId="1" hidden="1">{"CAJA_SET96",#N/A,FALSE,"CAJA3";"ING_CORR_SET96",#N/A,FALSE,"CAJA3";"SUNAT_AD_SET96",#N/A,FALSE,"ADUANAS"}</definedName>
    <definedName name="dfgdhfgujykuyolilkjlkl" localSheetId="2" hidden="1">{"CAJA_SET96",#N/A,FALSE,"CAJA3";"ING_CORR_SET96",#N/A,FALSE,"CAJA3";"SUNAT_AD_SET96",#N/A,FALSE,"ADUANAS"}</definedName>
    <definedName name="dfgdhfgujykuyolilkjlkl" localSheetId="3" hidden="1">{"CAJA_SET96",#N/A,FALSE,"CAJA3";"ING_CORR_SET96",#N/A,FALSE,"CAJA3";"SUNAT_AD_SET96",#N/A,FALSE,"ADUANAS"}</definedName>
    <definedName name="dfgdhfgujykuyolilkjlkl" localSheetId="4" hidden="1">{"CAJA_SET96",#N/A,FALSE,"CAJA3";"ING_CORR_SET96",#N/A,FALSE,"CAJA3";"SUNAT_AD_SET96",#N/A,FALSE,"ADUANAS"}</definedName>
    <definedName name="dfgdhfgujykuyolilkjlkl" localSheetId="5" hidden="1">{"CAJA_SET96",#N/A,FALSE,"CAJA3";"ING_CORR_SET96",#N/A,FALSE,"CAJA3";"SUNAT_AD_SET96",#N/A,FALSE,"ADUANAS"}</definedName>
    <definedName name="dfgdhfgujykuyolilkjlkl" localSheetId="6" hidden="1">{"CAJA_SET96",#N/A,FALSE,"CAJA3";"ING_CORR_SET96",#N/A,FALSE,"CAJA3";"SUNAT_AD_SET96",#N/A,FALSE,"ADUANAS"}</definedName>
    <definedName name="dfgdhfgujykuyolilkjlkl" localSheetId="7" hidden="1">{"CAJA_SET96",#N/A,FALSE,"CAJA3";"ING_CORR_SET96",#N/A,FALSE,"CAJA3";"SUNAT_AD_SET96",#N/A,FALSE,"ADUANAS"}</definedName>
    <definedName name="dfgdhfgujykuyolilkjlkl" localSheetId="8" hidden="1">{"CAJA_SET96",#N/A,FALSE,"CAJA3";"ING_CORR_SET96",#N/A,FALSE,"CAJA3";"SUNAT_AD_SET96",#N/A,FALSE,"ADUANAS"}</definedName>
    <definedName name="dfgdhfgujykuyolilkjlkl" localSheetId="9" hidden="1">{"CAJA_SET96",#N/A,FALSE,"CAJA3";"ING_CORR_SET96",#N/A,FALSE,"CAJA3";"SUNAT_AD_SET96",#N/A,FALSE,"ADUANAS"}</definedName>
    <definedName name="dfgdhfgujykuyolilkjlkl" localSheetId="10" hidden="1">{"CAJA_SET96",#N/A,FALSE,"CAJA3";"ING_CORR_SET96",#N/A,FALSE,"CAJA3";"SUNAT_AD_SET96",#N/A,FALSE,"ADUANAS"}</definedName>
    <definedName name="dfgdhfgujykuyolilkjlkl" localSheetId="11" hidden="1">{"CAJA_SET96",#N/A,FALSE,"CAJA3";"ING_CORR_SET96",#N/A,FALSE,"CAJA3";"SUNAT_AD_SET96",#N/A,FALSE,"ADUANAS"}</definedName>
    <definedName name="dfgdhfgujykuyolilkjlkl" localSheetId="12" hidden="1">{"CAJA_SET96",#N/A,FALSE,"CAJA3";"ING_CORR_SET96",#N/A,FALSE,"CAJA3";"SUNAT_AD_SET96",#N/A,FALSE,"ADUANAS"}</definedName>
    <definedName name="dfgdhfgujykuyolilkjlkl" localSheetId="13" hidden="1">{"CAJA_SET96",#N/A,FALSE,"CAJA3";"ING_CORR_SET96",#N/A,FALSE,"CAJA3";"SUNAT_AD_SET96",#N/A,FALSE,"ADUANAS"}</definedName>
    <definedName name="dfgdhfgujykuyolilkjlkl" localSheetId="14" hidden="1">{"CAJA_SET96",#N/A,FALSE,"CAJA3";"ING_CORR_SET96",#N/A,FALSE,"CAJA3";"SUNAT_AD_SET96",#N/A,FALSE,"ADUANAS"}</definedName>
    <definedName name="dfgdhfgujykuyolilkjlkl" localSheetId="15" hidden="1">{"CAJA_SET96",#N/A,FALSE,"CAJA3";"ING_CORR_SET96",#N/A,FALSE,"CAJA3";"SUNAT_AD_SET96",#N/A,FALSE,"ADUANAS"}</definedName>
    <definedName name="dfgdhfgujykuyolilkjlkl" hidden="1">{"CAJA_SET96",#N/A,FALSE,"CAJA3";"ING_CORR_SET96",#N/A,FALSE,"CAJA3";"SUNAT_AD_SET96",#N/A,FALSE,"ADUANAS"}</definedName>
    <definedName name="edswqa" localSheetId="17" hidden="1">{"CAJA_SET96",#N/A,FALSE,"CAJA3";"ING_CORR_SET96",#N/A,FALSE,"CAJA3";"SUNAT_AD_SET96",#N/A,FALSE,"ADUANAS"}</definedName>
    <definedName name="edswqa" localSheetId="27" hidden="1">{"CAJA_SET96",#N/A,FALSE,"CAJA3";"ING_CORR_SET96",#N/A,FALSE,"CAJA3";"SUNAT_AD_SET96",#N/A,FALSE,"ADUANAS"}</definedName>
    <definedName name="edswqa" localSheetId="20" hidden="1">{0,0,0,0;0,0,0,0;0,0,0,0}</definedName>
    <definedName name="edswqa" localSheetId="21" hidden="1">{"CAJA_SET96",#N/A,FALSE,"CAJA3";"ING_CORR_SET96",#N/A,FALSE,"CAJA3";"SUNAT_AD_SET96",#N/A,FALSE,"ADUANAS"}</definedName>
    <definedName name="edswqa" localSheetId="22" hidden="1">{"CAJA_SET96",#N/A,FALSE,"CAJA3";"ING_CORR_SET96",#N/A,FALSE,"CAJA3";"SUNAT_AD_SET96",#N/A,FALSE,"ADUANAS"}</definedName>
    <definedName name="edswqa" localSheetId="32" hidden="1">{"CAJA_SET96",#N/A,FALSE,"CAJA3";"ING_CORR_SET96",#N/A,FALSE,"CAJA3";"SUNAT_AD_SET96",#N/A,FALSE,"ADUANAS"}</definedName>
    <definedName name="edswqa" localSheetId="34" hidden="1">{"CAJA_SET96",#N/A,FALSE,"CAJA3";"ING_CORR_SET96",#N/A,FALSE,"CAJA3";"SUNAT_AD_SET96",#N/A,FALSE,"ADUANAS"}</definedName>
    <definedName name="edswqa" localSheetId="36" hidden="1">{"CAJA_SET96",#N/A,FALSE,"CAJA3";"ING_CORR_SET96",#N/A,FALSE,"CAJA3";"SUNAT_AD_SET96",#N/A,FALSE,"ADUANAS"}</definedName>
    <definedName name="edswqa" localSheetId="38" hidden="1">{"CAJA_SET96",#N/A,FALSE,"CAJA3";"ING_CORR_SET96",#N/A,FALSE,"CAJA3";"SUNAT_AD_SET96",#N/A,FALSE,"ADUANAS"}</definedName>
    <definedName name="edswqa" localSheetId="39" hidden="1">{"CAJA_SET96",#N/A,FALSE,"CAJA3";"ING_CORR_SET96",#N/A,FALSE,"CAJA3";"SUNAT_AD_SET96",#N/A,FALSE,"ADUANAS"}</definedName>
    <definedName name="edswqa" localSheetId="40" hidden="1">{"CAJA_SET96",#N/A,FALSE,"CAJA3";"ING_CORR_SET96",#N/A,FALSE,"CAJA3";"SUNAT_AD_SET96",#N/A,FALSE,"ADUANAS"}</definedName>
    <definedName name="edswqa" localSheetId="45" hidden="1">{"CAJA_SET96",#N/A,FALSE,"CAJA3";"ING_CORR_SET96",#N/A,FALSE,"CAJA3";"SUNAT_AD_SET96",#N/A,FALSE,"ADUANAS"}</definedName>
    <definedName name="edswqa" localSheetId="46" hidden="1">{"CAJA_SET96",#N/A,FALSE,"CAJA3";"ING_CORR_SET96",#N/A,FALSE,"CAJA3";"SUNAT_AD_SET96",#N/A,FALSE,"ADUANAS"}</definedName>
    <definedName name="edswqa" localSheetId="49" hidden="1">{"CAJA_SET96",#N/A,FALSE,"CAJA3";"ING_CORR_SET96",#N/A,FALSE,"CAJA3";"SUNAT_AD_SET96",#N/A,FALSE,"ADUANAS"}</definedName>
    <definedName name="edswqa" localSheetId="50" hidden="1">{"CAJA_SET96",#N/A,FALSE,"CAJA3";"ING_CORR_SET96",#N/A,FALSE,"CAJA3";"SUNAT_AD_SET96",#N/A,FALSE,"ADUANAS"}</definedName>
    <definedName name="edswqa" localSheetId="35" hidden="1">{"CAJA_SET96",#N/A,FALSE,"CAJA3";"ING_CORR_SET96",#N/A,FALSE,"CAJA3";"SUNAT_AD_SET96",#N/A,FALSE,"ADUANAS"}</definedName>
    <definedName name="edswqa" localSheetId="37" hidden="1">{"CAJA_SET96",#N/A,FALSE,"CAJA3";"ING_CORR_SET96",#N/A,FALSE,"CAJA3";"SUNAT_AD_SET96",#N/A,FALSE,"ADUANAS"}</definedName>
    <definedName name="edswqa" localSheetId="1" hidden="1">{"CAJA_SET96",#N/A,FALSE,"CAJA3";"ING_CORR_SET96",#N/A,FALSE,"CAJA3";"SUNAT_AD_SET96",#N/A,FALSE,"ADUANAS"}</definedName>
    <definedName name="edswqa" localSheetId="2" hidden="1">{"CAJA_SET96",#N/A,FALSE,"CAJA3";"ING_CORR_SET96",#N/A,FALSE,"CAJA3";"SUNAT_AD_SET96",#N/A,FALSE,"ADUANAS"}</definedName>
    <definedName name="edswqa" localSheetId="3" hidden="1">{"CAJA_SET96",#N/A,FALSE,"CAJA3";"ING_CORR_SET96",#N/A,FALSE,"CAJA3";"SUNAT_AD_SET96",#N/A,FALSE,"ADUANAS"}</definedName>
    <definedName name="edswqa" localSheetId="4" hidden="1">{"CAJA_SET96",#N/A,FALSE,"CAJA3";"ING_CORR_SET96",#N/A,FALSE,"CAJA3";"SUNAT_AD_SET96",#N/A,FALSE,"ADUANAS"}</definedName>
    <definedName name="edswqa" localSheetId="5" hidden="1">{"CAJA_SET96",#N/A,FALSE,"CAJA3";"ING_CORR_SET96",#N/A,FALSE,"CAJA3";"SUNAT_AD_SET96",#N/A,FALSE,"ADUANAS"}</definedName>
    <definedName name="edswqa" localSheetId="6" hidden="1">{"CAJA_SET96",#N/A,FALSE,"CAJA3";"ING_CORR_SET96",#N/A,FALSE,"CAJA3";"SUNAT_AD_SET96",#N/A,FALSE,"ADUANAS"}</definedName>
    <definedName name="edswqa" localSheetId="7" hidden="1">{"CAJA_SET96",#N/A,FALSE,"CAJA3";"ING_CORR_SET96",#N/A,FALSE,"CAJA3";"SUNAT_AD_SET96",#N/A,FALSE,"ADUANAS"}</definedName>
    <definedName name="edswqa" localSheetId="8" hidden="1">{"CAJA_SET96",#N/A,FALSE,"CAJA3";"ING_CORR_SET96",#N/A,FALSE,"CAJA3";"SUNAT_AD_SET96",#N/A,FALSE,"ADUANAS"}</definedName>
    <definedName name="edswqa" localSheetId="9" hidden="1">{"CAJA_SET96",#N/A,FALSE,"CAJA3";"ING_CORR_SET96",#N/A,FALSE,"CAJA3";"SUNAT_AD_SET96",#N/A,FALSE,"ADUANAS"}</definedName>
    <definedName name="edswqa" localSheetId="10" hidden="1">{"CAJA_SET96",#N/A,FALSE,"CAJA3";"ING_CORR_SET96",#N/A,FALSE,"CAJA3";"SUNAT_AD_SET96",#N/A,FALSE,"ADUANAS"}</definedName>
    <definedName name="edswqa" localSheetId="11" hidden="1">{"CAJA_SET96",#N/A,FALSE,"CAJA3";"ING_CORR_SET96",#N/A,FALSE,"CAJA3";"SUNAT_AD_SET96",#N/A,FALSE,"ADUANAS"}</definedName>
    <definedName name="edswqa" localSheetId="12" hidden="1">{"CAJA_SET96",#N/A,FALSE,"CAJA3";"ING_CORR_SET96",#N/A,FALSE,"CAJA3";"SUNAT_AD_SET96",#N/A,FALSE,"ADUANAS"}</definedName>
    <definedName name="edswqa" localSheetId="13" hidden="1">{"CAJA_SET96",#N/A,FALSE,"CAJA3";"ING_CORR_SET96",#N/A,FALSE,"CAJA3";"SUNAT_AD_SET96",#N/A,FALSE,"ADUANAS"}</definedName>
    <definedName name="edswqa" localSheetId="14" hidden="1">{"CAJA_SET96",#N/A,FALSE,"CAJA3";"ING_CORR_SET96",#N/A,FALSE,"CAJA3";"SUNAT_AD_SET96",#N/A,FALSE,"ADUANAS"}</definedName>
    <definedName name="edswqa" localSheetId="15" hidden="1">{"CAJA_SET96",#N/A,FALSE,"CAJA3";"ING_CORR_SET96",#N/A,FALSE,"CAJA3";"SUNAT_AD_SET96",#N/A,FALSE,"ADUANAS"}</definedName>
    <definedName name="edswqa" hidden="1">{"CAJA_SET96",#N/A,FALSE,"CAJA3";"ING_CORR_SET96",#N/A,FALSE,"CAJA3";"SUNAT_AD_SET96",#N/A,FALSE,"ADUANAS"}</definedName>
    <definedName name="excesoanos">[2]BD!$GK$3:$GK$54</definedName>
    <definedName name="fdgfhzg" localSheetId="17" hidden="1">{"CAJA_SET96",#N/A,FALSE,"CAJA3";"ING_CORR_SET96",#N/A,FALSE,"CAJA3";"SUNAT_AD_SET96",#N/A,FALSE,"ADUANAS"}</definedName>
    <definedName name="fdgfhzg" localSheetId="27" hidden="1">{"CAJA_SET96",#N/A,FALSE,"CAJA3";"ING_CORR_SET96",#N/A,FALSE,"CAJA3";"SUNAT_AD_SET96",#N/A,FALSE,"ADUANAS"}</definedName>
    <definedName name="fdgfhzg" localSheetId="20" hidden="1">{0,0,0,0;0,0,0,0;0,0,0,0}</definedName>
    <definedName name="fdgfhzg" localSheetId="21" hidden="1">{"CAJA_SET96",#N/A,FALSE,"CAJA3";"ING_CORR_SET96",#N/A,FALSE,"CAJA3";"SUNAT_AD_SET96",#N/A,FALSE,"ADUANAS"}</definedName>
    <definedName name="fdgfhzg" localSheetId="22" hidden="1">{"CAJA_SET96",#N/A,FALSE,"CAJA3";"ING_CORR_SET96",#N/A,FALSE,"CAJA3";"SUNAT_AD_SET96",#N/A,FALSE,"ADUANAS"}</definedName>
    <definedName name="fdgfhzg" localSheetId="32" hidden="1">{"CAJA_SET96",#N/A,FALSE,"CAJA3";"ING_CORR_SET96",#N/A,FALSE,"CAJA3";"SUNAT_AD_SET96",#N/A,FALSE,"ADUANAS"}</definedName>
    <definedName name="fdgfhzg" localSheetId="34" hidden="1">{"CAJA_SET96",#N/A,FALSE,"CAJA3";"ING_CORR_SET96",#N/A,FALSE,"CAJA3";"SUNAT_AD_SET96",#N/A,FALSE,"ADUANAS"}</definedName>
    <definedName name="fdgfhzg" localSheetId="36" hidden="1">{"CAJA_SET96",#N/A,FALSE,"CAJA3";"ING_CORR_SET96",#N/A,FALSE,"CAJA3";"SUNAT_AD_SET96",#N/A,FALSE,"ADUANAS"}</definedName>
    <definedName name="fdgfhzg" localSheetId="38" hidden="1">{"CAJA_SET96",#N/A,FALSE,"CAJA3";"ING_CORR_SET96",#N/A,FALSE,"CAJA3";"SUNAT_AD_SET96",#N/A,FALSE,"ADUANAS"}</definedName>
    <definedName name="fdgfhzg" localSheetId="39" hidden="1">{"CAJA_SET96",#N/A,FALSE,"CAJA3";"ING_CORR_SET96",#N/A,FALSE,"CAJA3";"SUNAT_AD_SET96",#N/A,FALSE,"ADUANAS"}</definedName>
    <definedName name="fdgfhzg" localSheetId="40" hidden="1">{"CAJA_SET96",#N/A,FALSE,"CAJA3";"ING_CORR_SET96",#N/A,FALSE,"CAJA3";"SUNAT_AD_SET96",#N/A,FALSE,"ADUANAS"}</definedName>
    <definedName name="fdgfhzg" localSheetId="45" hidden="1">{"CAJA_SET96",#N/A,FALSE,"CAJA3";"ING_CORR_SET96",#N/A,FALSE,"CAJA3";"SUNAT_AD_SET96",#N/A,FALSE,"ADUANAS"}</definedName>
    <definedName name="fdgfhzg" localSheetId="46" hidden="1">{"CAJA_SET96",#N/A,FALSE,"CAJA3";"ING_CORR_SET96",#N/A,FALSE,"CAJA3";"SUNAT_AD_SET96",#N/A,FALSE,"ADUANAS"}</definedName>
    <definedName name="fdgfhzg" localSheetId="49" hidden="1">{"CAJA_SET96",#N/A,FALSE,"CAJA3";"ING_CORR_SET96",#N/A,FALSE,"CAJA3";"SUNAT_AD_SET96",#N/A,FALSE,"ADUANAS"}</definedName>
    <definedName name="fdgfhzg" localSheetId="50" hidden="1">{"CAJA_SET96",#N/A,FALSE,"CAJA3";"ING_CORR_SET96",#N/A,FALSE,"CAJA3";"SUNAT_AD_SET96",#N/A,FALSE,"ADUANAS"}</definedName>
    <definedName name="fdgfhzg" localSheetId="35" hidden="1">{"CAJA_SET96",#N/A,FALSE,"CAJA3";"ING_CORR_SET96",#N/A,FALSE,"CAJA3";"SUNAT_AD_SET96",#N/A,FALSE,"ADUANAS"}</definedName>
    <definedName name="fdgfhzg" localSheetId="37" hidden="1">{"CAJA_SET96",#N/A,FALSE,"CAJA3";"ING_CORR_SET96",#N/A,FALSE,"CAJA3";"SUNAT_AD_SET96",#N/A,FALSE,"ADUANAS"}</definedName>
    <definedName name="fdgfhzg" localSheetId="1" hidden="1">{"CAJA_SET96",#N/A,FALSE,"CAJA3";"ING_CORR_SET96",#N/A,FALSE,"CAJA3";"SUNAT_AD_SET96",#N/A,FALSE,"ADUANAS"}</definedName>
    <definedName name="fdgfhzg" localSheetId="2" hidden="1">{"CAJA_SET96",#N/A,FALSE,"CAJA3";"ING_CORR_SET96",#N/A,FALSE,"CAJA3";"SUNAT_AD_SET96",#N/A,FALSE,"ADUANAS"}</definedName>
    <definedName name="fdgfhzg" localSheetId="3" hidden="1">{"CAJA_SET96",#N/A,FALSE,"CAJA3";"ING_CORR_SET96",#N/A,FALSE,"CAJA3";"SUNAT_AD_SET96",#N/A,FALSE,"ADUANAS"}</definedName>
    <definedName name="fdgfhzg" localSheetId="4" hidden="1">{"CAJA_SET96",#N/A,FALSE,"CAJA3";"ING_CORR_SET96",#N/A,FALSE,"CAJA3";"SUNAT_AD_SET96",#N/A,FALSE,"ADUANAS"}</definedName>
    <definedName name="fdgfhzg" localSheetId="5" hidden="1">{"CAJA_SET96",#N/A,FALSE,"CAJA3";"ING_CORR_SET96",#N/A,FALSE,"CAJA3";"SUNAT_AD_SET96",#N/A,FALSE,"ADUANAS"}</definedName>
    <definedName name="fdgfhzg" localSheetId="6" hidden="1">{"CAJA_SET96",#N/A,FALSE,"CAJA3";"ING_CORR_SET96",#N/A,FALSE,"CAJA3";"SUNAT_AD_SET96",#N/A,FALSE,"ADUANAS"}</definedName>
    <definedName name="fdgfhzg" localSheetId="7" hidden="1">{"CAJA_SET96",#N/A,FALSE,"CAJA3";"ING_CORR_SET96",#N/A,FALSE,"CAJA3";"SUNAT_AD_SET96",#N/A,FALSE,"ADUANAS"}</definedName>
    <definedName name="fdgfhzg" localSheetId="8" hidden="1">{"CAJA_SET96",#N/A,FALSE,"CAJA3";"ING_CORR_SET96",#N/A,FALSE,"CAJA3";"SUNAT_AD_SET96",#N/A,FALSE,"ADUANAS"}</definedName>
    <definedName name="fdgfhzg" localSheetId="9" hidden="1">{"CAJA_SET96",#N/A,FALSE,"CAJA3";"ING_CORR_SET96",#N/A,FALSE,"CAJA3";"SUNAT_AD_SET96",#N/A,FALSE,"ADUANAS"}</definedName>
    <definedName name="fdgfhzg" localSheetId="10" hidden="1">{"CAJA_SET96",#N/A,FALSE,"CAJA3";"ING_CORR_SET96",#N/A,FALSE,"CAJA3";"SUNAT_AD_SET96",#N/A,FALSE,"ADUANAS"}</definedName>
    <definedName name="fdgfhzg" localSheetId="11" hidden="1">{"CAJA_SET96",#N/A,FALSE,"CAJA3";"ING_CORR_SET96",#N/A,FALSE,"CAJA3";"SUNAT_AD_SET96",#N/A,FALSE,"ADUANAS"}</definedName>
    <definedName name="fdgfhzg" localSheetId="12" hidden="1">{"CAJA_SET96",#N/A,FALSE,"CAJA3";"ING_CORR_SET96",#N/A,FALSE,"CAJA3";"SUNAT_AD_SET96",#N/A,FALSE,"ADUANAS"}</definedName>
    <definedName name="fdgfhzg" localSheetId="13" hidden="1">{"CAJA_SET96",#N/A,FALSE,"CAJA3";"ING_CORR_SET96",#N/A,FALSE,"CAJA3";"SUNAT_AD_SET96",#N/A,FALSE,"ADUANAS"}</definedName>
    <definedName name="fdgfhzg" localSheetId="14" hidden="1">{"CAJA_SET96",#N/A,FALSE,"CAJA3";"ING_CORR_SET96",#N/A,FALSE,"CAJA3";"SUNAT_AD_SET96",#N/A,FALSE,"ADUANAS"}</definedName>
    <definedName name="fdgfhzg" localSheetId="15" hidden="1">{"CAJA_SET96",#N/A,FALSE,"CAJA3";"ING_CORR_SET96",#N/A,FALSE,"CAJA3";"SUNAT_AD_SET96",#N/A,FALSE,"ADUANAS"}</definedName>
    <definedName name="fdgfhzg" hidden="1">{"CAJA_SET96",#N/A,FALSE,"CAJA3";"ING_CORR_SET96",#N/A,FALSE,"CAJA3";"SUNAT_AD_SET96",#N/A,FALSE,"ADUANAS"}</definedName>
    <definedName name="fdsfhjkklljkhhg" localSheetId="17" hidden="1">{"SUNAT_AD_AGO96",#N/A,FALSE,"ADUANAS";"CAJA_AGO96",#N/A,FALSE,"CAJA3";"ING_CORR_AGO96",#N/A,FALSE,"CAJA3"}</definedName>
    <definedName name="fdsfhjkklljkhhg" localSheetId="27" hidden="1">{"SUNAT_AD_AGO96",#N/A,FALSE,"ADUANAS";"CAJA_AGO96",#N/A,FALSE,"CAJA3";"ING_CORR_AGO96",#N/A,FALSE,"CAJA3"}</definedName>
    <definedName name="fdsfhjkklljkhhg" localSheetId="20" hidden="1">{0,0,0,0;0,0,0,0;0,0,0,0}</definedName>
    <definedName name="fdsfhjkklljkhhg" localSheetId="21" hidden="1">{"SUNAT_AD_AGO96",#N/A,FALSE,"ADUANAS";"CAJA_AGO96",#N/A,FALSE,"CAJA3";"ING_CORR_AGO96",#N/A,FALSE,"CAJA3"}</definedName>
    <definedName name="fdsfhjkklljkhhg" localSheetId="22" hidden="1">{"SUNAT_AD_AGO96",#N/A,FALSE,"ADUANAS";"CAJA_AGO96",#N/A,FALSE,"CAJA3";"ING_CORR_AGO96",#N/A,FALSE,"CAJA3"}</definedName>
    <definedName name="fdsfhjkklljkhhg" localSheetId="32" hidden="1">{"SUNAT_AD_AGO96",#N/A,FALSE,"ADUANAS";"CAJA_AGO96",#N/A,FALSE,"CAJA3";"ING_CORR_AGO96",#N/A,FALSE,"CAJA3"}</definedName>
    <definedName name="fdsfhjkklljkhhg" localSheetId="34" hidden="1">{"SUNAT_AD_AGO96",#N/A,FALSE,"ADUANAS";"CAJA_AGO96",#N/A,FALSE,"CAJA3";"ING_CORR_AGO96",#N/A,FALSE,"CAJA3"}</definedName>
    <definedName name="fdsfhjkklljkhhg" localSheetId="36" hidden="1">{"SUNAT_AD_AGO96",#N/A,FALSE,"ADUANAS";"CAJA_AGO96",#N/A,FALSE,"CAJA3";"ING_CORR_AGO96",#N/A,FALSE,"CAJA3"}</definedName>
    <definedName name="fdsfhjkklljkhhg" localSheetId="38" hidden="1">{"SUNAT_AD_AGO96",#N/A,FALSE,"ADUANAS";"CAJA_AGO96",#N/A,FALSE,"CAJA3";"ING_CORR_AGO96",#N/A,FALSE,"CAJA3"}</definedName>
    <definedName name="fdsfhjkklljkhhg" localSheetId="39" hidden="1">{"SUNAT_AD_AGO96",#N/A,FALSE,"ADUANAS";"CAJA_AGO96",#N/A,FALSE,"CAJA3";"ING_CORR_AGO96",#N/A,FALSE,"CAJA3"}</definedName>
    <definedName name="fdsfhjkklljkhhg" localSheetId="40" hidden="1">{"SUNAT_AD_AGO96",#N/A,FALSE,"ADUANAS";"CAJA_AGO96",#N/A,FALSE,"CAJA3";"ING_CORR_AGO96",#N/A,FALSE,"CAJA3"}</definedName>
    <definedName name="fdsfhjkklljkhhg" localSheetId="45" hidden="1">{"SUNAT_AD_AGO96",#N/A,FALSE,"ADUANAS";"CAJA_AGO96",#N/A,FALSE,"CAJA3";"ING_CORR_AGO96",#N/A,FALSE,"CAJA3"}</definedName>
    <definedName name="fdsfhjkklljkhhg" localSheetId="46" hidden="1">{"SUNAT_AD_AGO96",#N/A,FALSE,"ADUANAS";"CAJA_AGO96",#N/A,FALSE,"CAJA3";"ING_CORR_AGO96",#N/A,FALSE,"CAJA3"}</definedName>
    <definedName name="fdsfhjkklljkhhg" localSheetId="49" hidden="1">{"SUNAT_AD_AGO96",#N/A,FALSE,"ADUANAS";"CAJA_AGO96",#N/A,FALSE,"CAJA3";"ING_CORR_AGO96",#N/A,FALSE,"CAJA3"}</definedName>
    <definedName name="fdsfhjkklljkhhg" localSheetId="50" hidden="1">{"SUNAT_AD_AGO96",#N/A,FALSE,"ADUANAS";"CAJA_AGO96",#N/A,FALSE,"CAJA3";"ING_CORR_AGO96",#N/A,FALSE,"CAJA3"}</definedName>
    <definedName name="fdsfhjkklljkhhg" localSheetId="35" hidden="1">{"SUNAT_AD_AGO96",#N/A,FALSE,"ADUANAS";"CAJA_AGO96",#N/A,FALSE,"CAJA3";"ING_CORR_AGO96",#N/A,FALSE,"CAJA3"}</definedName>
    <definedName name="fdsfhjkklljkhhg" localSheetId="37" hidden="1">{"SUNAT_AD_AGO96",#N/A,FALSE,"ADUANAS";"CAJA_AGO96",#N/A,FALSE,"CAJA3";"ING_CORR_AGO96",#N/A,FALSE,"CAJA3"}</definedName>
    <definedName name="fdsfhjkklljkhhg" localSheetId="1" hidden="1">{"SUNAT_AD_AGO96",#N/A,FALSE,"ADUANAS";"CAJA_AGO96",#N/A,FALSE,"CAJA3";"ING_CORR_AGO96",#N/A,FALSE,"CAJA3"}</definedName>
    <definedName name="fdsfhjkklljkhhg" localSheetId="2" hidden="1">{"SUNAT_AD_AGO96",#N/A,FALSE,"ADUANAS";"CAJA_AGO96",#N/A,FALSE,"CAJA3";"ING_CORR_AGO96",#N/A,FALSE,"CAJA3"}</definedName>
    <definedName name="fdsfhjkklljkhhg" localSheetId="3" hidden="1">{"SUNAT_AD_AGO96",#N/A,FALSE,"ADUANAS";"CAJA_AGO96",#N/A,FALSE,"CAJA3";"ING_CORR_AGO96",#N/A,FALSE,"CAJA3"}</definedName>
    <definedName name="fdsfhjkklljkhhg" localSheetId="4" hidden="1">{"SUNAT_AD_AGO96",#N/A,FALSE,"ADUANAS";"CAJA_AGO96",#N/A,FALSE,"CAJA3";"ING_CORR_AGO96",#N/A,FALSE,"CAJA3"}</definedName>
    <definedName name="fdsfhjkklljkhhg" localSheetId="5" hidden="1">{"SUNAT_AD_AGO96",#N/A,FALSE,"ADUANAS";"CAJA_AGO96",#N/A,FALSE,"CAJA3";"ING_CORR_AGO96",#N/A,FALSE,"CAJA3"}</definedName>
    <definedName name="fdsfhjkklljkhhg" localSheetId="6" hidden="1">{"SUNAT_AD_AGO96",#N/A,FALSE,"ADUANAS";"CAJA_AGO96",#N/A,FALSE,"CAJA3";"ING_CORR_AGO96",#N/A,FALSE,"CAJA3"}</definedName>
    <definedName name="fdsfhjkklljkhhg" localSheetId="7" hidden="1">{"SUNAT_AD_AGO96",#N/A,FALSE,"ADUANAS";"CAJA_AGO96",#N/A,FALSE,"CAJA3";"ING_CORR_AGO96",#N/A,FALSE,"CAJA3"}</definedName>
    <definedName name="fdsfhjkklljkhhg" localSheetId="8" hidden="1">{"SUNAT_AD_AGO96",#N/A,FALSE,"ADUANAS";"CAJA_AGO96",#N/A,FALSE,"CAJA3";"ING_CORR_AGO96",#N/A,FALSE,"CAJA3"}</definedName>
    <definedName name="fdsfhjkklljkhhg" localSheetId="9" hidden="1">{"SUNAT_AD_AGO96",#N/A,FALSE,"ADUANAS";"CAJA_AGO96",#N/A,FALSE,"CAJA3";"ING_CORR_AGO96",#N/A,FALSE,"CAJA3"}</definedName>
    <definedName name="fdsfhjkklljkhhg" localSheetId="10" hidden="1">{"SUNAT_AD_AGO96",#N/A,FALSE,"ADUANAS";"CAJA_AGO96",#N/A,FALSE,"CAJA3";"ING_CORR_AGO96",#N/A,FALSE,"CAJA3"}</definedName>
    <definedName name="fdsfhjkklljkhhg" localSheetId="11" hidden="1">{"SUNAT_AD_AGO96",#N/A,FALSE,"ADUANAS";"CAJA_AGO96",#N/A,FALSE,"CAJA3";"ING_CORR_AGO96",#N/A,FALSE,"CAJA3"}</definedName>
    <definedName name="fdsfhjkklljkhhg" localSheetId="12" hidden="1">{"SUNAT_AD_AGO96",#N/A,FALSE,"ADUANAS";"CAJA_AGO96",#N/A,FALSE,"CAJA3";"ING_CORR_AGO96",#N/A,FALSE,"CAJA3"}</definedName>
    <definedName name="fdsfhjkklljkhhg" localSheetId="13" hidden="1">{"SUNAT_AD_AGO96",#N/A,FALSE,"ADUANAS";"CAJA_AGO96",#N/A,FALSE,"CAJA3";"ING_CORR_AGO96",#N/A,FALSE,"CAJA3"}</definedName>
    <definedName name="fdsfhjkklljkhhg" localSheetId="14" hidden="1">{"SUNAT_AD_AGO96",#N/A,FALSE,"ADUANAS";"CAJA_AGO96",#N/A,FALSE,"CAJA3";"ING_CORR_AGO96",#N/A,FALSE,"CAJA3"}</definedName>
    <definedName name="fdsfhjkklljkhhg" localSheetId="15" hidden="1">{"SUNAT_AD_AGO96",#N/A,FALSE,"ADUANAS";"CAJA_AGO96",#N/A,FALSE,"CAJA3";"ING_CORR_AGO96",#N/A,FALSE,"CAJA3"}</definedName>
    <definedName name="fdsfhjkklljkhhg" hidden="1">{"SUNAT_AD_AGO96",#N/A,FALSE,"ADUANAS";"CAJA_AGO96",#N/A,FALSE,"CAJA3";"ING_CORR_AGO96",#N/A,FALSE,"CAJA3"}</definedName>
    <definedName name="FFF" localSheetId="17" hidden="1">{"CAJA_SET96",#N/A,FALSE,"CAJA3";"ING_CORR_SET96",#N/A,FALSE,"CAJA3";"SUNAT_AD_SET96",#N/A,FALSE,"ADUANAS"}</definedName>
    <definedName name="FFF" localSheetId="27" hidden="1">{"CAJA_SET96",#N/A,FALSE,"CAJA3";"ING_CORR_SET96",#N/A,FALSE,"CAJA3";"SUNAT_AD_SET96",#N/A,FALSE,"ADUANAS"}</definedName>
    <definedName name="FFF" localSheetId="20" hidden="1">{0,0,0,0;0,0,0,0;0,0,0,0}</definedName>
    <definedName name="FFF" localSheetId="21" hidden="1">{"CAJA_SET96",#N/A,FALSE,"CAJA3";"ING_CORR_SET96",#N/A,FALSE,"CAJA3";"SUNAT_AD_SET96",#N/A,FALSE,"ADUANAS"}</definedName>
    <definedName name="FFF" localSheetId="22" hidden="1">{"CAJA_SET96",#N/A,FALSE,"CAJA3";"ING_CORR_SET96",#N/A,FALSE,"CAJA3";"SUNAT_AD_SET96",#N/A,FALSE,"ADUANAS"}</definedName>
    <definedName name="FFF" localSheetId="32" hidden="1">{"CAJA_SET96",#N/A,FALSE,"CAJA3";"ING_CORR_SET96",#N/A,FALSE,"CAJA3";"SUNAT_AD_SET96",#N/A,FALSE,"ADUANAS"}</definedName>
    <definedName name="FFF" localSheetId="34" hidden="1">{"CAJA_SET96",#N/A,FALSE,"CAJA3";"ING_CORR_SET96",#N/A,FALSE,"CAJA3";"SUNAT_AD_SET96",#N/A,FALSE,"ADUANAS"}</definedName>
    <definedName name="FFF" localSheetId="36" hidden="1">{"CAJA_SET96",#N/A,FALSE,"CAJA3";"ING_CORR_SET96",#N/A,FALSE,"CAJA3";"SUNAT_AD_SET96",#N/A,FALSE,"ADUANAS"}</definedName>
    <definedName name="FFF" localSheetId="38" hidden="1">{"CAJA_SET96",#N/A,FALSE,"CAJA3";"ING_CORR_SET96",#N/A,FALSE,"CAJA3";"SUNAT_AD_SET96",#N/A,FALSE,"ADUANAS"}</definedName>
    <definedName name="FFF" localSheetId="39" hidden="1">{"CAJA_SET96",#N/A,FALSE,"CAJA3";"ING_CORR_SET96",#N/A,FALSE,"CAJA3";"SUNAT_AD_SET96",#N/A,FALSE,"ADUANAS"}</definedName>
    <definedName name="FFF" localSheetId="40" hidden="1">{"CAJA_SET96",#N/A,FALSE,"CAJA3";"ING_CORR_SET96",#N/A,FALSE,"CAJA3";"SUNAT_AD_SET96",#N/A,FALSE,"ADUANAS"}</definedName>
    <definedName name="FFF" localSheetId="45" hidden="1">{"CAJA_SET96",#N/A,FALSE,"CAJA3";"ING_CORR_SET96",#N/A,FALSE,"CAJA3";"SUNAT_AD_SET96",#N/A,FALSE,"ADUANAS"}</definedName>
    <definedName name="FFF" localSheetId="46" hidden="1">{"CAJA_SET96",#N/A,FALSE,"CAJA3";"ING_CORR_SET96",#N/A,FALSE,"CAJA3";"SUNAT_AD_SET96",#N/A,FALSE,"ADUANAS"}</definedName>
    <definedName name="FFF" localSheetId="49" hidden="1">{"CAJA_SET96",#N/A,FALSE,"CAJA3";"ING_CORR_SET96",#N/A,FALSE,"CAJA3";"SUNAT_AD_SET96",#N/A,FALSE,"ADUANAS"}</definedName>
    <definedName name="FFF" localSheetId="50" hidden="1">{"CAJA_SET96",#N/A,FALSE,"CAJA3";"ING_CORR_SET96",#N/A,FALSE,"CAJA3";"SUNAT_AD_SET96",#N/A,FALSE,"ADUANAS"}</definedName>
    <definedName name="FFF" localSheetId="35" hidden="1">{"CAJA_SET96",#N/A,FALSE,"CAJA3";"ING_CORR_SET96",#N/A,FALSE,"CAJA3";"SUNAT_AD_SET96",#N/A,FALSE,"ADUANAS"}</definedName>
    <definedName name="FFF" localSheetId="37" hidden="1">{"CAJA_SET96",#N/A,FALSE,"CAJA3";"ING_CORR_SET96",#N/A,FALSE,"CAJA3";"SUNAT_AD_SET96",#N/A,FALSE,"ADUANAS"}</definedName>
    <definedName name="FFF" localSheetId="1" hidden="1">{"CAJA_SET96",#N/A,FALSE,"CAJA3";"ING_CORR_SET96",#N/A,FALSE,"CAJA3";"SUNAT_AD_SET96",#N/A,FALSE,"ADUANAS"}</definedName>
    <definedName name="FFF" localSheetId="2" hidden="1">{"CAJA_SET96",#N/A,FALSE,"CAJA3";"ING_CORR_SET96",#N/A,FALSE,"CAJA3";"SUNAT_AD_SET96",#N/A,FALSE,"ADUANAS"}</definedName>
    <definedName name="FFF" localSheetId="3" hidden="1">{"CAJA_SET96",#N/A,FALSE,"CAJA3";"ING_CORR_SET96",#N/A,FALSE,"CAJA3";"SUNAT_AD_SET96",#N/A,FALSE,"ADUANAS"}</definedName>
    <definedName name="FFF" localSheetId="4" hidden="1">{"CAJA_SET96",#N/A,FALSE,"CAJA3";"ING_CORR_SET96",#N/A,FALSE,"CAJA3";"SUNAT_AD_SET96",#N/A,FALSE,"ADUANAS"}</definedName>
    <definedName name="FFF" localSheetId="5" hidden="1">{"CAJA_SET96",#N/A,FALSE,"CAJA3";"ING_CORR_SET96",#N/A,FALSE,"CAJA3";"SUNAT_AD_SET96",#N/A,FALSE,"ADUANAS"}</definedName>
    <definedName name="FFF" localSheetId="6" hidden="1">{"CAJA_SET96",#N/A,FALSE,"CAJA3";"ING_CORR_SET96",#N/A,FALSE,"CAJA3";"SUNAT_AD_SET96",#N/A,FALSE,"ADUANAS"}</definedName>
    <definedName name="FFF" localSheetId="7" hidden="1">{"CAJA_SET96",#N/A,FALSE,"CAJA3";"ING_CORR_SET96",#N/A,FALSE,"CAJA3";"SUNAT_AD_SET96",#N/A,FALSE,"ADUANAS"}</definedName>
    <definedName name="FFF" localSheetId="8" hidden="1">{"CAJA_SET96",#N/A,FALSE,"CAJA3";"ING_CORR_SET96",#N/A,FALSE,"CAJA3";"SUNAT_AD_SET96",#N/A,FALSE,"ADUANAS"}</definedName>
    <definedName name="FFF" localSheetId="9" hidden="1">{"CAJA_SET96",#N/A,FALSE,"CAJA3";"ING_CORR_SET96",#N/A,FALSE,"CAJA3";"SUNAT_AD_SET96",#N/A,FALSE,"ADUANAS"}</definedName>
    <definedName name="FFF" localSheetId="10" hidden="1">{"CAJA_SET96",#N/A,FALSE,"CAJA3";"ING_CORR_SET96",#N/A,FALSE,"CAJA3";"SUNAT_AD_SET96",#N/A,FALSE,"ADUANAS"}</definedName>
    <definedName name="FFF" localSheetId="11" hidden="1">{"CAJA_SET96",#N/A,FALSE,"CAJA3";"ING_CORR_SET96",#N/A,FALSE,"CAJA3";"SUNAT_AD_SET96",#N/A,FALSE,"ADUANAS"}</definedName>
    <definedName name="FFF" localSheetId="12" hidden="1">{"CAJA_SET96",#N/A,FALSE,"CAJA3";"ING_CORR_SET96",#N/A,FALSE,"CAJA3";"SUNAT_AD_SET96",#N/A,FALSE,"ADUANAS"}</definedName>
    <definedName name="FFF" localSheetId="13" hidden="1">{"CAJA_SET96",#N/A,FALSE,"CAJA3";"ING_CORR_SET96",#N/A,FALSE,"CAJA3";"SUNAT_AD_SET96",#N/A,FALSE,"ADUANAS"}</definedName>
    <definedName name="FFF" localSheetId="14" hidden="1">{"CAJA_SET96",#N/A,FALSE,"CAJA3";"ING_CORR_SET96",#N/A,FALSE,"CAJA3";"SUNAT_AD_SET96",#N/A,FALSE,"ADUANAS"}</definedName>
    <definedName name="FFF" localSheetId="15" hidden="1">{"CAJA_SET96",#N/A,FALSE,"CAJA3";"ING_CORR_SET96",#N/A,FALSE,"CAJA3";"SUNAT_AD_SET96",#N/A,FALSE,"ADUANAS"}</definedName>
    <definedName name="FFF" hidden="1">{"CAJA_SET96",#N/A,FALSE,"CAJA3";"ING_CORR_SET96",#N/A,FALSE,"CAJA3";"SUNAT_AD_SET96",#N/A,FALSE,"ADUANAS"}</definedName>
    <definedName name="fgsfefwe4" localSheetId="17" hidden="1">{"CAJA_SET96",#N/A,FALSE,"CAJA3";"ING_CORR_SET96",#N/A,FALSE,"CAJA3";"SUNAT_AD_SET96",#N/A,FALSE,"ADUANAS"}</definedName>
    <definedName name="fgsfefwe4" localSheetId="27" hidden="1">{"CAJA_SET96",#N/A,FALSE,"CAJA3";"ING_CORR_SET96",#N/A,FALSE,"CAJA3";"SUNAT_AD_SET96",#N/A,FALSE,"ADUANAS"}</definedName>
    <definedName name="fgsfefwe4" localSheetId="20" hidden="1">{0,0,0,0;0,0,0,0;0,0,0,0}</definedName>
    <definedName name="fgsfefwe4" localSheetId="21" hidden="1">{"CAJA_SET96",#N/A,FALSE,"CAJA3";"ING_CORR_SET96",#N/A,FALSE,"CAJA3";"SUNAT_AD_SET96",#N/A,FALSE,"ADUANAS"}</definedName>
    <definedName name="fgsfefwe4" localSheetId="22" hidden="1">{"CAJA_SET96",#N/A,FALSE,"CAJA3";"ING_CORR_SET96",#N/A,FALSE,"CAJA3";"SUNAT_AD_SET96",#N/A,FALSE,"ADUANAS"}</definedName>
    <definedName name="fgsfefwe4" localSheetId="32" hidden="1">{"CAJA_SET96",#N/A,FALSE,"CAJA3";"ING_CORR_SET96",#N/A,FALSE,"CAJA3";"SUNAT_AD_SET96",#N/A,FALSE,"ADUANAS"}</definedName>
    <definedName name="fgsfefwe4" localSheetId="34" hidden="1">{"CAJA_SET96",#N/A,FALSE,"CAJA3";"ING_CORR_SET96",#N/A,FALSE,"CAJA3";"SUNAT_AD_SET96",#N/A,FALSE,"ADUANAS"}</definedName>
    <definedName name="fgsfefwe4" localSheetId="36" hidden="1">{"CAJA_SET96",#N/A,FALSE,"CAJA3";"ING_CORR_SET96",#N/A,FALSE,"CAJA3";"SUNAT_AD_SET96",#N/A,FALSE,"ADUANAS"}</definedName>
    <definedName name="fgsfefwe4" localSheetId="38" hidden="1">{"CAJA_SET96",#N/A,FALSE,"CAJA3";"ING_CORR_SET96",#N/A,FALSE,"CAJA3";"SUNAT_AD_SET96",#N/A,FALSE,"ADUANAS"}</definedName>
    <definedName name="fgsfefwe4" localSheetId="39" hidden="1">{"CAJA_SET96",#N/A,FALSE,"CAJA3";"ING_CORR_SET96",#N/A,FALSE,"CAJA3";"SUNAT_AD_SET96",#N/A,FALSE,"ADUANAS"}</definedName>
    <definedName name="fgsfefwe4" localSheetId="40" hidden="1">{"CAJA_SET96",#N/A,FALSE,"CAJA3";"ING_CORR_SET96",#N/A,FALSE,"CAJA3";"SUNAT_AD_SET96",#N/A,FALSE,"ADUANAS"}</definedName>
    <definedName name="fgsfefwe4" localSheetId="45" hidden="1">{"CAJA_SET96",#N/A,FALSE,"CAJA3";"ING_CORR_SET96",#N/A,FALSE,"CAJA3";"SUNAT_AD_SET96",#N/A,FALSE,"ADUANAS"}</definedName>
    <definedName name="fgsfefwe4" localSheetId="46" hidden="1">{"CAJA_SET96",#N/A,FALSE,"CAJA3";"ING_CORR_SET96",#N/A,FALSE,"CAJA3";"SUNAT_AD_SET96",#N/A,FALSE,"ADUANAS"}</definedName>
    <definedName name="fgsfefwe4" localSheetId="49" hidden="1">{"CAJA_SET96",#N/A,FALSE,"CAJA3";"ING_CORR_SET96",#N/A,FALSE,"CAJA3";"SUNAT_AD_SET96",#N/A,FALSE,"ADUANAS"}</definedName>
    <definedName name="fgsfefwe4" localSheetId="50" hidden="1">{"CAJA_SET96",#N/A,FALSE,"CAJA3";"ING_CORR_SET96",#N/A,FALSE,"CAJA3";"SUNAT_AD_SET96",#N/A,FALSE,"ADUANAS"}</definedName>
    <definedName name="fgsfefwe4" localSheetId="35" hidden="1">{"CAJA_SET96",#N/A,FALSE,"CAJA3";"ING_CORR_SET96",#N/A,FALSE,"CAJA3";"SUNAT_AD_SET96",#N/A,FALSE,"ADUANAS"}</definedName>
    <definedName name="fgsfefwe4" localSheetId="37" hidden="1">{"CAJA_SET96",#N/A,FALSE,"CAJA3";"ING_CORR_SET96",#N/A,FALSE,"CAJA3";"SUNAT_AD_SET96",#N/A,FALSE,"ADUANAS"}</definedName>
    <definedName name="fgsfefwe4" localSheetId="1" hidden="1">{"CAJA_SET96",#N/A,FALSE,"CAJA3";"ING_CORR_SET96",#N/A,FALSE,"CAJA3";"SUNAT_AD_SET96",#N/A,FALSE,"ADUANAS"}</definedName>
    <definedName name="fgsfefwe4" localSheetId="2" hidden="1">{"CAJA_SET96",#N/A,FALSE,"CAJA3";"ING_CORR_SET96",#N/A,FALSE,"CAJA3";"SUNAT_AD_SET96",#N/A,FALSE,"ADUANAS"}</definedName>
    <definedName name="fgsfefwe4" localSheetId="3" hidden="1">{"CAJA_SET96",#N/A,FALSE,"CAJA3";"ING_CORR_SET96",#N/A,FALSE,"CAJA3";"SUNAT_AD_SET96",#N/A,FALSE,"ADUANAS"}</definedName>
    <definedName name="fgsfefwe4" localSheetId="4" hidden="1">{"CAJA_SET96",#N/A,FALSE,"CAJA3";"ING_CORR_SET96",#N/A,FALSE,"CAJA3";"SUNAT_AD_SET96",#N/A,FALSE,"ADUANAS"}</definedName>
    <definedName name="fgsfefwe4" localSheetId="5" hidden="1">{"CAJA_SET96",#N/A,FALSE,"CAJA3";"ING_CORR_SET96",#N/A,FALSE,"CAJA3";"SUNAT_AD_SET96",#N/A,FALSE,"ADUANAS"}</definedName>
    <definedName name="fgsfefwe4" localSheetId="6" hidden="1">{"CAJA_SET96",#N/A,FALSE,"CAJA3";"ING_CORR_SET96",#N/A,FALSE,"CAJA3";"SUNAT_AD_SET96",#N/A,FALSE,"ADUANAS"}</definedName>
    <definedName name="fgsfefwe4" localSheetId="7" hidden="1">{"CAJA_SET96",#N/A,FALSE,"CAJA3";"ING_CORR_SET96",#N/A,FALSE,"CAJA3";"SUNAT_AD_SET96",#N/A,FALSE,"ADUANAS"}</definedName>
    <definedName name="fgsfefwe4" localSheetId="8" hidden="1">{"CAJA_SET96",#N/A,FALSE,"CAJA3";"ING_CORR_SET96",#N/A,FALSE,"CAJA3";"SUNAT_AD_SET96",#N/A,FALSE,"ADUANAS"}</definedName>
    <definedName name="fgsfefwe4" localSheetId="9" hidden="1">{"CAJA_SET96",#N/A,FALSE,"CAJA3";"ING_CORR_SET96",#N/A,FALSE,"CAJA3";"SUNAT_AD_SET96",#N/A,FALSE,"ADUANAS"}</definedName>
    <definedName name="fgsfefwe4" localSheetId="10" hidden="1">{"CAJA_SET96",#N/A,FALSE,"CAJA3";"ING_CORR_SET96",#N/A,FALSE,"CAJA3";"SUNAT_AD_SET96",#N/A,FALSE,"ADUANAS"}</definedName>
    <definedName name="fgsfefwe4" localSheetId="11" hidden="1">{"CAJA_SET96",#N/A,FALSE,"CAJA3";"ING_CORR_SET96",#N/A,FALSE,"CAJA3";"SUNAT_AD_SET96",#N/A,FALSE,"ADUANAS"}</definedName>
    <definedName name="fgsfefwe4" localSheetId="12" hidden="1">{"CAJA_SET96",#N/A,FALSE,"CAJA3";"ING_CORR_SET96",#N/A,FALSE,"CAJA3";"SUNAT_AD_SET96",#N/A,FALSE,"ADUANAS"}</definedName>
    <definedName name="fgsfefwe4" localSheetId="13" hidden="1">{"CAJA_SET96",#N/A,FALSE,"CAJA3";"ING_CORR_SET96",#N/A,FALSE,"CAJA3";"SUNAT_AD_SET96",#N/A,FALSE,"ADUANAS"}</definedName>
    <definedName name="fgsfefwe4" localSheetId="14" hidden="1">{"CAJA_SET96",#N/A,FALSE,"CAJA3";"ING_CORR_SET96",#N/A,FALSE,"CAJA3";"SUNAT_AD_SET96",#N/A,FALSE,"ADUANAS"}</definedName>
    <definedName name="fgsfefwe4" localSheetId="15" hidden="1">{"CAJA_SET96",#N/A,FALSE,"CAJA3";"ING_CORR_SET96",#N/A,FALSE,"CAJA3";"SUNAT_AD_SET96",#N/A,FALSE,"ADUANAS"}</definedName>
    <definedName name="fgsfefwe4" hidden="1">{"CAJA_SET96",#N/A,FALSE,"CAJA3";"ING_CORR_SET96",#N/A,FALSE,"CAJA3";"SUNAT_AD_SET96",#N/A,FALSE,"ADUANAS"}</definedName>
    <definedName name="frdd" localSheetId="17" hidden="1">{"CAJA_SET96",#N/A,FALSE,"CAJA3";"ING_CORR_SET96",#N/A,FALSE,"CAJA3";"SUNAT_AD_SET96",#N/A,FALSE,"ADUANAS"}</definedName>
    <definedName name="frdd" localSheetId="27" hidden="1">{"CAJA_SET96",#N/A,FALSE,"CAJA3";"ING_CORR_SET96",#N/A,FALSE,"CAJA3";"SUNAT_AD_SET96",#N/A,FALSE,"ADUANAS"}</definedName>
    <definedName name="frdd" localSheetId="20" hidden="1">{0,0,0,0;0,0,0,0;0,0,0,0}</definedName>
    <definedName name="frdd" localSheetId="21" hidden="1">{"CAJA_SET96",#N/A,FALSE,"CAJA3";"ING_CORR_SET96",#N/A,FALSE,"CAJA3";"SUNAT_AD_SET96",#N/A,FALSE,"ADUANAS"}</definedName>
    <definedName name="frdd" localSheetId="22" hidden="1">{"CAJA_SET96",#N/A,FALSE,"CAJA3";"ING_CORR_SET96",#N/A,FALSE,"CAJA3";"SUNAT_AD_SET96",#N/A,FALSE,"ADUANAS"}</definedName>
    <definedName name="frdd" localSheetId="32" hidden="1">{"CAJA_SET96",#N/A,FALSE,"CAJA3";"ING_CORR_SET96",#N/A,FALSE,"CAJA3";"SUNAT_AD_SET96",#N/A,FALSE,"ADUANAS"}</definedName>
    <definedName name="frdd" localSheetId="34" hidden="1">{"CAJA_SET96",#N/A,FALSE,"CAJA3";"ING_CORR_SET96",#N/A,FALSE,"CAJA3";"SUNAT_AD_SET96",#N/A,FALSE,"ADUANAS"}</definedName>
    <definedName name="frdd" localSheetId="36" hidden="1">{"CAJA_SET96",#N/A,FALSE,"CAJA3";"ING_CORR_SET96",#N/A,FALSE,"CAJA3";"SUNAT_AD_SET96",#N/A,FALSE,"ADUANAS"}</definedName>
    <definedName name="frdd" localSheetId="38" hidden="1">{"CAJA_SET96",#N/A,FALSE,"CAJA3";"ING_CORR_SET96",#N/A,FALSE,"CAJA3";"SUNAT_AD_SET96",#N/A,FALSE,"ADUANAS"}</definedName>
    <definedName name="frdd" localSheetId="39" hidden="1">{"CAJA_SET96",#N/A,FALSE,"CAJA3";"ING_CORR_SET96",#N/A,FALSE,"CAJA3";"SUNAT_AD_SET96",#N/A,FALSE,"ADUANAS"}</definedName>
    <definedName name="frdd" localSheetId="40" hidden="1">{"CAJA_SET96",#N/A,FALSE,"CAJA3";"ING_CORR_SET96",#N/A,FALSE,"CAJA3";"SUNAT_AD_SET96",#N/A,FALSE,"ADUANAS"}</definedName>
    <definedName name="frdd" localSheetId="45" hidden="1">{"CAJA_SET96",#N/A,FALSE,"CAJA3";"ING_CORR_SET96",#N/A,FALSE,"CAJA3";"SUNAT_AD_SET96",#N/A,FALSE,"ADUANAS"}</definedName>
    <definedName name="frdd" localSheetId="46" hidden="1">{"CAJA_SET96",#N/A,FALSE,"CAJA3";"ING_CORR_SET96",#N/A,FALSE,"CAJA3";"SUNAT_AD_SET96",#N/A,FALSE,"ADUANAS"}</definedName>
    <definedName name="frdd" localSheetId="49" hidden="1">{"CAJA_SET96",#N/A,FALSE,"CAJA3";"ING_CORR_SET96",#N/A,FALSE,"CAJA3";"SUNAT_AD_SET96",#N/A,FALSE,"ADUANAS"}</definedName>
    <definedName name="frdd" localSheetId="50" hidden="1">{"CAJA_SET96",#N/A,FALSE,"CAJA3";"ING_CORR_SET96",#N/A,FALSE,"CAJA3";"SUNAT_AD_SET96",#N/A,FALSE,"ADUANAS"}</definedName>
    <definedName name="frdd" localSheetId="35" hidden="1">{"CAJA_SET96",#N/A,FALSE,"CAJA3";"ING_CORR_SET96",#N/A,FALSE,"CAJA3";"SUNAT_AD_SET96",#N/A,FALSE,"ADUANAS"}</definedName>
    <definedName name="frdd" localSheetId="37" hidden="1">{"CAJA_SET96",#N/A,FALSE,"CAJA3";"ING_CORR_SET96",#N/A,FALSE,"CAJA3";"SUNAT_AD_SET96",#N/A,FALSE,"ADUANAS"}</definedName>
    <definedName name="frdd" localSheetId="1" hidden="1">{"CAJA_SET96",#N/A,FALSE,"CAJA3";"ING_CORR_SET96",#N/A,FALSE,"CAJA3";"SUNAT_AD_SET96",#N/A,FALSE,"ADUANAS"}</definedName>
    <definedName name="frdd" localSheetId="2" hidden="1">{"CAJA_SET96",#N/A,FALSE,"CAJA3";"ING_CORR_SET96",#N/A,FALSE,"CAJA3";"SUNAT_AD_SET96",#N/A,FALSE,"ADUANAS"}</definedName>
    <definedName name="frdd" localSheetId="3" hidden="1">{"CAJA_SET96",#N/A,FALSE,"CAJA3";"ING_CORR_SET96",#N/A,FALSE,"CAJA3";"SUNAT_AD_SET96",#N/A,FALSE,"ADUANAS"}</definedName>
    <definedName name="frdd" localSheetId="4" hidden="1">{"CAJA_SET96",#N/A,FALSE,"CAJA3";"ING_CORR_SET96",#N/A,FALSE,"CAJA3";"SUNAT_AD_SET96",#N/A,FALSE,"ADUANAS"}</definedName>
    <definedName name="frdd" localSheetId="5" hidden="1">{"CAJA_SET96",#N/A,FALSE,"CAJA3";"ING_CORR_SET96",#N/A,FALSE,"CAJA3";"SUNAT_AD_SET96",#N/A,FALSE,"ADUANAS"}</definedName>
    <definedName name="frdd" localSheetId="6" hidden="1">{"CAJA_SET96",#N/A,FALSE,"CAJA3";"ING_CORR_SET96",#N/A,FALSE,"CAJA3";"SUNAT_AD_SET96",#N/A,FALSE,"ADUANAS"}</definedName>
    <definedName name="frdd" localSheetId="7" hidden="1">{"CAJA_SET96",#N/A,FALSE,"CAJA3";"ING_CORR_SET96",#N/A,FALSE,"CAJA3";"SUNAT_AD_SET96",#N/A,FALSE,"ADUANAS"}</definedName>
    <definedName name="frdd" localSheetId="8" hidden="1">{"CAJA_SET96",#N/A,FALSE,"CAJA3";"ING_CORR_SET96",#N/A,FALSE,"CAJA3";"SUNAT_AD_SET96",#N/A,FALSE,"ADUANAS"}</definedName>
    <definedName name="frdd" localSheetId="9" hidden="1">{"CAJA_SET96",#N/A,FALSE,"CAJA3";"ING_CORR_SET96",#N/A,FALSE,"CAJA3";"SUNAT_AD_SET96",#N/A,FALSE,"ADUANAS"}</definedName>
    <definedName name="frdd" localSheetId="10" hidden="1">{"CAJA_SET96",#N/A,FALSE,"CAJA3";"ING_CORR_SET96",#N/A,FALSE,"CAJA3";"SUNAT_AD_SET96",#N/A,FALSE,"ADUANAS"}</definedName>
    <definedName name="frdd" localSheetId="11" hidden="1">{"CAJA_SET96",#N/A,FALSE,"CAJA3";"ING_CORR_SET96",#N/A,FALSE,"CAJA3";"SUNAT_AD_SET96",#N/A,FALSE,"ADUANAS"}</definedName>
    <definedName name="frdd" localSheetId="12" hidden="1">{"CAJA_SET96",#N/A,FALSE,"CAJA3";"ING_CORR_SET96",#N/A,FALSE,"CAJA3";"SUNAT_AD_SET96",#N/A,FALSE,"ADUANAS"}</definedName>
    <definedName name="frdd" localSheetId="13" hidden="1">{"CAJA_SET96",#N/A,FALSE,"CAJA3";"ING_CORR_SET96",#N/A,FALSE,"CAJA3";"SUNAT_AD_SET96",#N/A,FALSE,"ADUANAS"}</definedName>
    <definedName name="frdd" localSheetId="14" hidden="1">{"CAJA_SET96",#N/A,FALSE,"CAJA3";"ING_CORR_SET96",#N/A,FALSE,"CAJA3";"SUNAT_AD_SET96",#N/A,FALSE,"ADUANAS"}</definedName>
    <definedName name="frdd" localSheetId="15" hidden="1">{"CAJA_SET96",#N/A,FALSE,"CAJA3";"ING_CORR_SET96",#N/A,FALSE,"CAJA3";"SUNAT_AD_SET96",#N/A,FALSE,"ADUANAS"}</definedName>
    <definedName name="frdd" hidden="1">{"CAJA_SET96",#N/A,FALSE,"CAJA3";"ING_CORR_SET96",#N/A,FALSE,"CAJA3";"SUNAT_AD_SET96",#N/A,FALSE,"ADUANAS"}</definedName>
    <definedName name="fresne" localSheetId="17" hidden="1">{"CAJA_SET96",#N/A,FALSE,"CAJA3";"ING_CORR_SET96",#N/A,FALSE,"CAJA3";"SUNAT_AD_SET96",#N/A,FALSE,"ADUANAS"}</definedName>
    <definedName name="fresne" localSheetId="27" hidden="1">{"CAJA_SET96",#N/A,FALSE,"CAJA3";"ING_CORR_SET96",#N/A,FALSE,"CAJA3";"SUNAT_AD_SET96",#N/A,FALSE,"ADUANAS"}</definedName>
    <definedName name="fresne" localSheetId="20" hidden="1">{0,0,0,0;0,0,0,0;0,0,0,0}</definedName>
    <definedName name="fresne" localSheetId="21" hidden="1">{"CAJA_SET96",#N/A,FALSE,"CAJA3";"ING_CORR_SET96",#N/A,FALSE,"CAJA3";"SUNAT_AD_SET96",#N/A,FALSE,"ADUANAS"}</definedName>
    <definedName name="fresne" localSheetId="22" hidden="1">{"CAJA_SET96",#N/A,FALSE,"CAJA3";"ING_CORR_SET96",#N/A,FALSE,"CAJA3";"SUNAT_AD_SET96",#N/A,FALSE,"ADUANAS"}</definedName>
    <definedName name="fresne" localSheetId="32" hidden="1">{"CAJA_SET96",#N/A,FALSE,"CAJA3";"ING_CORR_SET96",#N/A,FALSE,"CAJA3";"SUNAT_AD_SET96",#N/A,FALSE,"ADUANAS"}</definedName>
    <definedName name="fresne" localSheetId="34" hidden="1">{"CAJA_SET96",#N/A,FALSE,"CAJA3";"ING_CORR_SET96",#N/A,FALSE,"CAJA3";"SUNAT_AD_SET96",#N/A,FALSE,"ADUANAS"}</definedName>
    <definedName name="fresne" localSheetId="36" hidden="1">{"CAJA_SET96",#N/A,FALSE,"CAJA3";"ING_CORR_SET96",#N/A,FALSE,"CAJA3";"SUNAT_AD_SET96",#N/A,FALSE,"ADUANAS"}</definedName>
    <definedName name="fresne" localSheetId="38" hidden="1">{"CAJA_SET96",#N/A,FALSE,"CAJA3";"ING_CORR_SET96",#N/A,FALSE,"CAJA3";"SUNAT_AD_SET96",#N/A,FALSE,"ADUANAS"}</definedName>
    <definedName name="fresne" localSheetId="39" hidden="1">{"CAJA_SET96",#N/A,FALSE,"CAJA3";"ING_CORR_SET96",#N/A,FALSE,"CAJA3";"SUNAT_AD_SET96",#N/A,FALSE,"ADUANAS"}</definedName>
    <definedName name="fresne" localSheetId="40" hidden="1">{"CAJA_SET96",#N/A,FALSE,"CAJA3";"ING_CORR_SET96",#N/A,FALSE,"CAJA3";"SUNAT_AD_SET96",#N/A,FALSE,"ADUANAS"}</definedName>
    <definedName name="fresne" localSheetId="45" hidden="1">{"CAJA_SET96",#N/A,FALSE,"CAJA3";"ING_CORR_SET96",#N/A,FALSE,"CAJA3";"SUNAT_AD_SET96",#N/A,FALSE,"ADUANAS"}</definedName>
    <definedName name="fresne" localSheetId="46" hidden="1">{"CAJA_SET96",#N/A,FALSE,"CAJA3";"ING_CORR_SET96",#N/A,FALSE,"CAJA3";"SUNAT_AD_SET96",#N/A,FALSE,"ADUANAS"}</definedName>
    <definedName name="fresne" localSheetId="49" hidden="1">{"CAJA_SET96",#N/A,FALSE,"CAJA3";"ING_CORR_SET96",#N/A,FALSE,"CAJA3";"SUNAT_AD_SET96",#N/A,FALSE,"ADUANAS"}</definedName>
    <definedName name="fresne" localSheetId="50" hidden="1">{"CAJA_SET96",#N/A,FALSE,"CAJA3";"ING_CORR_SET96",#N/A,FALSE,"CAJA3";"SUNAT_AD_SET96",#N/A,FALSE,"ADUANAS"}</definedName>
    <definedName name="fresne" localSheetId="35" hidden="1">{"CAJA_SET96",#N/A,FALSE,"CAJA3";"ING_CORR_SET96",#N/A,FALSE,"CAJA3";"SUNAT_AD_SET96",#N/A,FALSE,"ADUANAS"}</definedName>
    <definedName name="fresne" localSheetId="37" hidden="1">{"CAJA_SET96",#N/A,FALSE,"CAJA3";"ING_CORR_SET96",#N/A,FALSE,"CAJA3";"SUNAT_AD_SET96",#N/A,FALSE,"ADUANAS"}</definedName>
    <definedName name="fresne" localSheetId="1" hidden="1">{"CAJA_SET96",#N/A,FALSE,"CAJA3";"ING_CORR_SET96",#N/A,FALSE,"CAJA3";"SUNAT_AD_SET96",#N/A,FALSE,"ADUANAS"}</definedName>
    <definedName name="fresne" localSheetId="2" hidden="1">{"CAJA_SET96",#N/A,FALSE,"CAJA3";"ING_CORR_SET96",#N/A,FALSE,"CAJA3";"SUNAT_AD_SET96",#N/A,FALSE,"ADUANAS"}</definedName>
    <definedName name="fresne" localSheetId="3" hidden="1">{"CAJA_SET96",#N/A,FALSE,"CAJA3";"ING_CORR_SET96",#N/A,FALSE,"CAJA3";"SUNAT_AD_SET96",#N/A,FALSE,"ADUANAS"}</definedName>
    <definedName name="fresne" localSheetId="4" hidden="1">{"CAJA_SET96",#N/A,FALSE,"CAJA3";"ING_CORR_SET96",#N/A,FALSE,"CAJA3";"SUNAT_AD_SET96",#N/A,FALSE,"ADUANAS"}</definedName>
    <definedName name="fresne" localSheetId="5" hidden="1">{"CAJA_SET96",#N/A,FALSE,"CAJA3";"ING_CORR_SET96",#N/A,FALSE,"CAJA3";"SUNAT_AD_SET96",#N/A,FALSE,"ADUANAS"}</definedName>
    <definedName name="fresne" localSheetId="6" hidden="1">{"CAJA_SET96",#N/A,FALSE,"CAJA3";"ING_CORR_SET96",#N/A,FALSE,"CAJA3";"SUNAT_AD_SET96",#N/A,FALSE,"ADUANAS"}</definedName>
    <definedName name="fresne" localSheetId="7" hidden="1">{"CAJA_SET96",#N/A,FALSE,"CAJA3";"ING_CORR_SET96",#N/A,FALSE,"CAJA3";"SUNAT_AD_SET96",#N/A,FALSE,"ADUANAS"}</definedName>
    <definedName name="fresne" localSheetId="8" hidden="1">{"CAJA_SET96",#N/A,FALSE,"CAJA3";"ING_CORR_SET96",#N/A,FALSE,"CAJA3";"SUNAT_AD_SET96",#N/A,FALSE,"ADUANAS"}</definedName>
    <definedName name="fresne" localSheetId="9" hidden="1">{"CAJA_SET96",#N/A,FALSE,"CAJA3";"ING_CORR_SET96",#N/A,FALSE,"CAJA3";"SUNAT_AD_SET96",#N/A,FALSE,"ADUANAS"}</definedName>
    <definedName name="fresne" localSheetId="10" hidden="1">{"CAJA_SET96",#N/A,FALSE,"CAJA3";"ING_CORR_SET96",#N/A,FALSE,"CAJA3";"SUNAT_AD_SET96",#N/A,FALSE,"ADUANAS"}</definedName>
    <definedName name="fresne" localSheetId="11" hidden="1">{"CAJA_SET96",#N/A,FALSE,"CAJA3";"ING_CORR_SET96",#N/A,FALSE,"CAJA3";"SUNAT_AD_SET96",#N/A,FALSE,"ADUANAS"}</definedName>
    <definedName name="fresne" localSheetId="12" hidden="1">{"CAJA_SET96",#N/A,FALSE,"CAJA3";"ING_CORR_SET96",#N/A,FALSE,"CAJA3";"SUNAT_AD_SET96",#N/A,FALSE,"ADUANAS"}</definedName>
    <definedName name="fresne" localSheetId="13" hidden="1">{"CAJA_SET96",#N/A,FALSE,"CAJA3";"ING_CORR_SET96",#N/A,FALSE,"CAJA3";"SUNAT_AD_SET96",#N/A,FALSE,"ADUANAS"}</definedName>
    <definedName name="fresne" localSheetId="14" hidden="1">{"CAJA_SET96",#N/A,FALSE,"CAJA3";"ING_CORR_SET96",#N/A,FALSE,"CAJA3";"SUNAT_AD_SET96",#N/A,FALSE,"ADUANAS"}</definedName>
    <definedName name="fresne" localSheetId="15" hidden="1">{"CAJA_SET96",#N/A,FALSE,"CAJA3";"ING_CORR_SET96",#N/A,FALSE,"CAJA3";"SUNAT_AD_SET96",#N/A,FALSE,"ADUANAS"}</definedName>
    <definedName name="fresne" hidden="1">{"CAJA_SET96",#N/A,FALSE,"CAJA3";"ING_CORR_SET96",#N/A,FALSE,"CAJA3";"SUNAT_AD_SET96",#N/A,FALSE,"ADUANAS"}</definedName>
    <definedName name="frewaq" localSheetId="17" hidden="1">{"SUNAT_AD_AGO96",#N/A,FALSE,"ADUANAS";"CAJA_AGO96",#N/A,FALSE,"CAJA3";"ING_CORR_AGO96",#N/A,FALSE,"CAJA3"}</definedName>
    <definedName name="frewaq" localSheetId="27" hidden="1">{"SUNAT_AD_AGO96",#N/A,FALSE,"ADUANAS";"CAJA_AGO96",#N/A,FALSE,"CAJA3";"ING_CORR_AGO96",#N/A,FALSE,"CAJA3"}</definedName>
    <definedName name="frewaq" localSheetId="20" hidden="1">{0,0,0,0;0,0,0,0;0,0,0,0}</definedName>
    <definedName name="frewaq" localSheetId="21" hidden="1">{"SUNAT_AD_AGO96",#N/A,FALSE,"ADUANAS";"CAJA_AGO96",#N/A,FALSE,"CAJA3";"ING_CORR_AGO96",#N/A,FALSE,"CAJA3"}</definedName>
    <definedName name="frewaq" localSheetId="22" hidden="1">{"SUNAT_AD_AGO96",#N/A,FALSE,"ADUANAS";"CAJA_AGO96",#N/A,FALSE,"CAJA3";"ING_CORR_AGO96",#N/A,FALSE,"CAJA3"}</definedName>
    <definedName name="frewaq" localSheetId="32" hidden="1">{"SUNAT_AD_AGO96",#N/A,FALSE,"ADUANAS";"CAJA_AGO96",#N/A,FALSE,"CAJA3";"ING_CORR_AGO96",#N/A,FALSE,"CAJA3"}</definedName>
    <definedName name="frewaq" localSheetId="34" hidden="1">{"SUNAT_AD_AGO96",#N/A,FALSE,"ADUANAS";"CAJA_AGO96",#N/A,FALSE,"CAJA3";"ING_CORR_AGO96",#N/A,FALSE,"CAJA3"}</definedName>
    <definedName name="frewaq" localSheetId="36" hidden="1">{"SUNAT_AD_AGO96",#N/A,FALSE,"ADUANAS";"CAJA_AGO96",#N/A,FALSE,"CAJA3";"ING_CORR_AGO96",#N/A,FALSE,"CAJA3"}</definedName>
    <definedName name="frewaq" localSheetId="38" hidden="1">{"SUNAT_AD_AGO96",#N/A,FALSE,"ADUANAS";"CAJA_AGO96",#N/A,FALSE,"CAJA3";"ING_CORR_AGO96",#N/A,FALSE,"CAJA3"}</definedName>
    <definedName name="frewaq" localSheetId="39" hidden="1">{"SUNAT_AD_AGO96",#N/A,FALSE,"ADUANAS";"CAJA_AGO96",#N/A,FALSE,"CAJA3";"ING_CORR_AGO96",#N/A,FALSE,"CAJA3"}</definedName>
    <definedName name="frewaq" localSheetId="40" hidden="1">{"SUNAT_AD_AGO96",#N/A,FALSE,"ADUANAS";"CAJA_AGO96",#N/A,FALSE,"CAJA3";"ING_CORR_AGO96",#N/A,FALSE,"CAJA3"}</definedName>
    <definedName name="frewaq" localSheetId="45" hidden="1">{"SUNAT_AD_AGO96",#N/A,FALSE,"ADUANAS";"CAJA_AGO96",#N/A,FALSE,"CAJA3";"ING_CORR_AGO96",#N/A,FALSE,"CAJA3"}</definedName>
    <definedName name="frewaq" localSheetId="46" hidden="1">{"SUNAT_AD_AGO96",#N/A,FALSE,"ADUANAS";"CAJA_AGO96",#N/A,FALSE,"CAJA3";"ING_CORR_AGO96",#N/A,FALSE,"CAJA3"}</definedName>
    <definedName name="frewaq" localSheetId="49" hidden="1">{"SUNAT_AD_AGO96",#N/A,FALSE,"ADUANAS";"CAJA_AGO96",#N/A,FALSE,"CAJA3";"ING_CORR_AGO96",#N/A,FALSE,"CAJA3"}</definedName>
    <definedName name="frewaq" localSheetId="50" hidden="1">{"SUNAT_AD_AGO96",#N/A,FALSE,"ADUANAS";"CAJA_AGO96",#N/A,FALSE,"CAJA3";"ING_CORR_AGO96",#N/A,FALSE,"CAJA3"}</definedName>
    <definedName name="frewaq" localSheetId="35" hidden="1">{"SUNAT_AD_AGO96",#N/A,FALSE,"ADUANAS";"CAJA_AGO96",#N/A,FALSE,"CAJA3";"ING_CORR_AGO96",#N/A,FALSE,"CAJA3"}</definedName>
    <definedName name="frewaq" localSheetId="37" hidden="1">{"SUNAT_AD_AGO96",#N/A,FALSE,"ADUANAS";"CAJA_AGO96",#N/A,FALSE,"CAJA3";"ING_CORR_AGO96",#N/A,FALSE,"CAJA3"}</definedName>
    <definedName name="frewaq" localSheetId="1" hidden="1">{"SUNAT_AD_AGO96",#N/A,FALSE,"ADUANAS";"CAJA_AGO96",#N/A,FALSE,"CAJA3";"ING_CORR_AGO96",#N/A,FALSE,"CAJA3"}</definedName>
    <definedName name="frewaq" localSheetId="2" hidden="1">{"SUNAT_AD_AGO96",#N/A,FALSE,"ADUANAS";"CAJA_AGO96",#N/A,FALSE,"CAJA3";"ING_CORR_AGO96",#N/A,FALSE,"CAJA3"}</definedName>
    <definedName name="frewaq" localSheetId="3" hidden="1">{"SUNAT_AD_AGO96",#N/A,FALSE,"ADUANAS";"CAJA_AGO96",#N/A,FALSE,"CAJA3";"ING_CORR_AGO96",#N/A,FALSE,"CAJA3"}</definedName>
    <definedName name="frewaq" localSheetId="4" hidden="1">{"SUNAT_AD_AGO96",#N/A,FALSE,"ADUANAS";"CAJA_AGO96",#N/A,FALSE,"CAJA3";"ING_CORR_AGO96",#N/A,FALSE,"CAJA3"}</definedName>
    <definedName name="frewaq" localSheetId="5" hidden="1">{"SUNAT_AD_AGO96",#N/A,FALSE,"ADUANAS";"CAJA_AGO96",#N/A,FALSE,"CAJA3";"ING_CORR_AGO96",#N/A,FALSE,"CAJA3"}</definedName>
    <definedName name="frewaq" localSheetId="6" hidden="1">{"SUNAT_AD_AGO96",#N/A,FALSE,"ADUANAS";"CAJA_AGO96",#N/A,FALSE,"CAJA3";"ING_CORR_AGO96",#N/A,FALSE,"CAJA3"}</definedName>
    <definedName name="frewaq" localSheetId="7" hidden="1">{"SUNAT_AD_AGO96",#N/A,FALSE,"ADUANAS";"CAJA_AGO96",#N/A,FALSE,"CAJA3";"ING_CORR_AGO96",#N/A,FALSE,"CAJA3"}</definedName>
    <definedName name="frewaq" localSheetId="8" hidden="1">{"SUNAT_AD_AGO96",#N/A,FALSE,"ADUANAS";"CAJA_AGO96",#N/A,FALSE,"CAJA3";"ING_CORR_AGO96",#N/A,FALSE,"CAJA3"}</definedName>
    <definedName name="frewaq" localSheetId="9" hidden="1">{"SUNAT_AD_AGO96",#N/A,FALSE,"ADUANAS";"CAJA_AGO96",#N/A,FALSE,"CAJA3";"ING_CORR_AGO96",#N/A,FALSE,"CAJA3"}</definedName>
    <definedName name="frewaq" localSheetId="10" hidden="1">{"SUNAT_AD_AGO96",#N/A,FALSE,"ADUANAS";"CAJA_AGO96",#N/A,FALSE,"CAJA3";"ING_CORR_AGO96",#N/A,FALSE,"CAJA3"}</definedName>
    <definedName name="frewaq" localSheetId="11" hidden="1">{"SUNAT_AD_AGO96",#N/A,FALSE,"ADUANAS";"CAJA_AGO96",#N/A,FALSE,"CAJA3";"ING_CORR_AGO96",#N/A,FALSE,"CAJA3"}</definedName>
    <definedName name="frewaq" localSheetId="12" hidden="1">{"SUNAT_AD_AGO96",#N/A,FALSE,"ADUANAS";"CAJA_AGO96",#N/A,FALSE,"CAJA3";"ING_CORR_AGO96",#N/A,FALSE,"CAJA3"}</definedName>
    <definedName name="frewaq" localSheetId="13" hidden="1">{"SUNAT_AD_AGO96",#N/A,FALSE,"ADUANAS";"CAJA_AGO96",#N/A,FALSE,"CAJA3";"ING_CORR_AGO96",#N/A,FALSE,"CAJA3"}</definedName>
    <definedName name="frewaq" localSheetId="14" hidden="1">{"SUNAT_AD_AGO96",#N/A,FALSE,"ADUANAS";"CAJA_AGO96",#N/A,FALSE,"CAJA3";"ING_CORR_AGO96",#N/A,FALSE,"CAJA3"}</definedName>
    <definedName name="frewaq" localSheetId="15" hidden="1">{"SUNAT_AD_AGO96",#N/A,FALSE,"ADUANAS";"CAJA_AGO96",#N/A,FALSE,"CAJA3";"ING_CORR_AGO96",#N/A,FALSE,"CAJA3"}</definedName>
    <definedName name="frewaq" hidden="1">{"SUNAT_AD_AGO96",#N/A,FALSE,"ADUANAS";"CAJA_AGO96",#N/A,FALSE,"CAJA3";"ING_CORR_AGO96",#N/A,FALSE,"CAJA3"}</definedName>
    <definedName name="fsdffd" localSheetId="17" hidden="1">{"CAJA_SET96",#N/A,FALSE,"CAJA3";"ING_CORR_SET96",#N/A,FALSE,"CAJA3";"SUNAT_AD_SET96",#N/A,FALSE,"ADUANAS"}</definedName>
    <definedName name="fsdffd" localSheetId="27" hidden="1">{"CAJA_SET96",#N/A,FALSE,"CAJA3";"ING_CORR_SET96",#N/A,FALSE,"CAJA3";"SUNAT_AD_SET96",#N/A,FALSE,"ADUANAS"}</definedName>
    <definedName name="fsdffd" localSheetId="20" hidden="1">{0,0,0,0;0,0,0,0;0,0,0,0}</definedName>
    <definedName name="fsdffd" localSheetId="21" hidden="1">{"CAJA_SET96",#N/A,FALSE,"CAJA3";"ING_CORR_SET96",#N/A,FALSE,"CAJA3";"SUNAT_AD_SET96",#N/A,FALSE,"ADUANAS"}</definedName>
    <definedName name="fsdffd" localSheetId="22" hidden="1">{"CAJA_SET96",#N/A,FALSE,"CAJA3";"ING_CORR_SET96",#N/A,FALSE,"CAJA3";"SUNAT_AD_SET96",#N/A,FALSE,"ADUANAS"}</definedName>
    <definedName name="fsdffd" localSheetId="32" hidden="1">{"CAJA_SET96",#N/A,FALSE,"CAJA3";"ING_CORR_SET96",#N/A,FALSE,"CAJA3";"SUNAT_AD_SET96",#N/A,FALSE,"ADUANAS"}</definedName>
    <definedName name="fsdffd" localSheetId="34" hidden="1">{"CAJA_SET96",#N/A,FALSE,"CAJA3";"ING_CORR_SET96",#N/A,FALSE,"CAJA3";"SUNAT_AD_SET96",#N/A,FALSE,"ADUANAS"}</definedName>
    <definedName name="fsdffd" localSheetId="36" hidden="1">{"CAJA_SET96",#N/A,FALSE,"CAJA3";"ING_CORR_SET96",#N/A,FALSE,"CAJA3";"SUNAT_AD_SET96",#N/A,FALSE,"ADUANAS"}</definedName>
    <definedName name="fsdffd" localSheetId="38" hidden="1">{"CAJA_SET96",#N/A,FALSE,"CAJA3";"ING_CORR_SET96",#N/A,FALSE,"CAJA3";"SUNAT_AD_SET96",#N/A,FALSE,"ADUANAS"}</definedName>
    <definedName name="fsdffd" localSheetId="39" hidden="1">{"CAJA_SET96",#N/A,FALSE,"CAJA3";"ING_CORR_SET96",#N/A,FALSE,"CAJA3";"SUNAT_AD_SET96",#N/A,FALSE,"ADUANAS"}</definedName>
    <definedName name="fsdffd" localSheetId="40" hidden="1">{"CAJA_SET96",#N/A,FALSE,"CAJA3";"ING_CORR_SET96",#N/A,FALSE,"CAJA3";"SUNAT_AD_SET96",#N/A,FALSE,"ADUANAS"}</definedName>
    <definedName name="fsdffd" localSheetId="45" hidden="1">{"CAJA_SET96",#N/A,FALSE,"CAJA3";"ING_CORR_SET96",#N/A,FALSE,"CAJA3";"SUNAT_AD_SET96",#N/A,FALSE,"ADUANAS"}</definedName>
    <definedName name="fsdffd" localSheetId="46" hidden="1">{"CAJA_SET96",#N/A,FALSE,"CAJA3";"ING_CORR_SET96",#N/A,FALSE,"CAJA3";"SUNAT_AD_SET96",#N/A,FALSE,"ADUANAS"}</definedName>
    <definedName name="fsdffd" localSheetId="49" hidden="1">{"CAJA_SET96",#N/A,FALSE,"CAJA3";"ING_CORR_SET96",#N/A,FALSE,"CAJA3";"SUNAT_AD_SET96",#N/A,FALSE,"ADUANAS"}</definedName>
    <definedName name="fsdffd" localSheetId="50" hidden="1">{"CAJA_SET96",#N/A,FALSE,"CAJA3";"ING_CORR_SET96",#N/A,FALSE,"CAJA3";"SUNAT_AD_SET96",#N/A,FALSE,"ADUANAS"}</definedName>
    <definedName name="fsdffd" localSheetId="35" hidden="1">{"CAJA_SET96",#N/A,FALSE,"CAJA3";"ING_CORR_SET96",#N/A,FALSE,"CAJA3";"SUNAT_AD_SET96",#N/A,FALSE,"ADUANAS"}</definedName>
    <definedName name="fsdffd" localSheetId="37" hidden="1">{"CAJA_SET96",#N/A,FALSE,"CAJA3";"ING_CORR_SET96",#N/A,FALSE,"CAJA3";"SUNAT_AD_SET96",#N/A,FALSE,"ADUANAS"}</definedName>
    <definedName name="fsdffd" localSheetId="1" hidden="1">{"CAJA_SET96",#N/A,FALSE,"CAJA3";"ING_CORR_SET96",#N/A,FALSE,"CAJA3";"SUNAT_AD_SET96",#N/A,FALSE,"ADUANAS"}</definedName>
    <definedName name="fsdffd" localSheetId="2" hidden="1">{"CAJA_SET96",#N/A,FALSE,"CAJA3";"ING_CORR_SET96",#N/A,FALSE,"CAJA3";"SUNAT_AD_SET96",#N/A,FALSE,"ADUANAS"}</definedName>
    <definedName name="fsdffd" localSheetId="3" hidden="1">{"CAJA_SET96",#N/A,FALSE,"CAJA3";"ING_CORR_SET96",#N/A,FALSE,"CAJA3";"SUNAT_AD_SET96",#N/A,FALSE,"ADUANAS"}</definedName>
    <definedName name="fsdffd" localSheetId="4" hidden="1">{"CAJA_SET96",#N/A,FALSE,"CAJA3";"ING_CORR_SET96",#N/A,FALSE,"CAJA3";"SUNAT_AD_SET96",#N/A,FALSE,"ADUANAS"}</definedName>
    <definedName name="fsdffd" localSheetId="5" hidden="1">{"CAJA_SET96",#N/A,FALSE,"CAJA3";"ING_CORR_SET96",#N/A,FALSE,"CAJA3";"SUNAT_AD_SET96",#N/A,FALSE,"ADUANAS"}</definedName>
    <definedName name="fsdffd" localSheetId="6" hidden="1">{"CAJA_SET96",#N/A,FALSE,"CAJA3";"ING_CORR_SET96",#N/A,FALSE,"CAJA3";"SUNAT_AD_SET96",#N/A,FALSE,"ADUANAS"}</definedName>
    <definedName name="fsdffd" localSheetId="7" hidden="1">{"CAJA_SET96",#N/A,FALSE,"CAJA3";"ING_CORR_SET96",#N/A,FALSE,"CAJA3";"SUNAT_AD_SET96",#N/A,FALSE,"ADUANAS"}</definedName>
    <definedName name="fsdffd" localSheetId="8" hidden="1">{"CAJA_SET96",#N/A,FALSE,"CAJA3";"ING_CORR_SET96",#N/A,FALSE,"CAJA3";"SUNAT_AD_SET96",#N/A,FALSE,"ADUANAS"}</definedName>
    <definedName name="fsdffd" localSheetId="9" hidden="1">{"CAJA_SET96",#N/A,FALSE,"CAJA3";"ING_CORR_SET96",#N/A,FALSE,"CAJA3";"SUNAT_AD_SET96",#N/A,FALSE,"ADUANAS"}</definedName>
    <definedName name="fsdffd" localSheetId="10" hidden="1">{"CAJA_SET96",#N/A,FALSE,"CAJA3";"ING_CORR_SET96",#N/A,FALSE,"CAJA3";"SUNAT_AD_SET96",#N/A,FALSE,"ADUANAS"}</definedName>
    <definedName name="fsdffd" localSheetId="11" hidden="1">{"CAJA_SET96",#N/A,FALSE,"CAJA3";"ING_CORR_SET96",#N/A,FALSE,"CAJA3";"SUNAT_AD_SET96",#N/A,FALSE,"ADUANAS"}</definedName>
    <definedName name="fsdffd" localSheetId="12" hidden="1">{"CAJA_SET96",#N/A,FALSE,"CAJA3";"ING_CORR_SET96",#N/A,FALSE,"CAJA3";"SUNAT_AD_SET96",#N/A,FALSE,"ADUANAS"}</definedName>
    <definedName name="fsdffd" localSheetId="13" hidden="1">{"CAJA_SET96",#N/A,FALSE,"CAJA3";"ING_CORR_SET96",#N/A,FALSE,"CAJA3";"SUNAT_AD_SET96",#N/A,FALSE,"ADUANAS"}</definedName>
    <definedName name="fsdffd" localSheetId="14" hidden="1">{"CAJA_SET96",#N/A,FALSE,"CAJA3";"ING_CORR_SET96",#N/A,FALSE,"CAJA3";"SUNAT_AD_SET96",#N/A,FALSE,"ADUANAS"}</definedName>
    <definedName name="fsdffd" localSheetId="15" hidden="1">{"CAJA_SET96",#N/A,FALSE,"CAJA3";"ING_CORR_SET96",#N/A,FALSE,"CAJA3";"SUNAT_AD_SET96",#N/A,FALSE,"ADUANAS"}</definedName>
    <definedName name="fsdffd" hidden="1">{"CAJA_SET96",#N/A,FALSE,"CAJA3";"ING_CORR_SET96",#N/A,FALSE,"CAJA3";"SUNAT_AD_SET96",#N/A,FALSE,"ADUANAS"}</definedName>
    <definedName name="GEEDFF" localSheetId="17" hidden="1">{"CAJA_SET96",#N/A,FALSE,"CAJA3";"ING_CORR_SET96",#N/A,FALSE,"CAJA3";"SUNAT_AD_SET96",#N/A,FALSE,"ADUANAS"}</definedName>
    <definedName name="GEEDFF" localSheetId="27" hidden="1">{"CAJA_SET96",#N/A,FALSE,"CAJA3";"ING_CORR_SET96",#N/A,FALSE,"CAJA3";"SUNAT_AD_SET96",#N/A,FALSE,"ADUANAS"}</definedName>
    <definedName name="GEEDFF" localSheetId="20" hidden="1">{0,0,0,0;0,0,0,0;0,0,0,0}</definedName>
    <definedName name="GEEDFF" localSheetId="21" hidden="1">{"CAJA_SET96",#N/A,FALSE,"CAJA3";"ING_CORR_SET96",#N/A,FALSE,"CAJA3";"SUNAT_AD_SET96",#N/A,FALSE,"ADUANAS"}</definedName>
    <definedName name="GEEDFF" localSheetId="22" hidden="1">{"CAJA_SET96",#N/A,FALSE,"CAJA3";"ING_CORR_SET96",#N/A,FALSE,"CAJA3";"SUNAT_AD_SET96",#N/A,FALSE,"ADUANAS"}</definedName>
    <definedName name="GEEDFF" localSheetId="32" hidden="1">{"CAJA_SET96",#N/A,FALSE,"CAJA3";"ING_CORR_SET96",#N/A,FALSE,"CAJA3";"SUNAT_AD_SET96",#N/A,FALSE,"ADUANAS"}</definedName>
    <definedName name="GEEDFF" localSheetId="34" hidden="1">{"CAJA_SET96",#N/A,FALSE,"CAJA3";"ING_CORR_SET96",#N/A,FALSE,"CAJA3";"SUNAT_AD_SET96",#N/A,FALSE,"ADUANAS"}</definedName>
    <definedName name="GEEDFF" localSheetId="36" hidden="1">{"CAJA_SET96",#N/A,FALSE,"CAJA3";"ING_CORR_SET96",#N/A,FALSE,"CAJA3";"SUNAT_AD_SET96",#N/A,FALSE,"ADUANAS"}</definedName>
    <definedName name="GEEDFF" localSheetId="38" hidden="1">{"CAJA_SET96",#N/A,FALSE,"CAJA3";"ING_CORR_SET96",#N/A,FALSE,"CAJA3";"SUNAT_AD_SET96",#N/A,FALSE,"ADUANAS"}</definedName>
    <definedName name="GEEDFF" localSheetId="39" hidden="1">{"CAJA_SET96",#N/A,FALSE,"CAJA3";"ING_CORR_SET96",#N/A,FALSE,"CAJA3";"SUNAT_AD_SET96",#N/A,FALSE,"ADUANAS"}</definedName>
    <definedName name="GEEDFF" localSheetId="40" hidden="1">{"CAJA_SET96",#N/A,FALSE,"CAJA3";"ING_CORR_SET96",#N/A,FALSE,"CAJA3";"SUNAT_AD_SET96",#N/A,FALSE,"ADUANAS"}</definedName>
    <definedName name="GEEDFF" localSheetId="45" hidden="1">{"CAJA_SET96",#N/A,FALSE,"CAJA3";"ING_CORR_SET96",#N/A,FALSE,"CAJA3";"SUNAT_AD_SET96",#N/A,FALSE,"ADUANAS"}</definedName>
    <definedName name="GEEDFF" localSheetId="46" hidden="1">{"CAJA_SET96",#N/A,FALSE,"CAJA3";"ING_CORR_SET96",#N/A,FALSE,"CAJA3";"SUNAT_AD_SET96",#N/A,FALSE,"ADUANAS"}</definedName>
    <definedName name="GEEDFF" localSheetId="49" hidden="1">{"CAJA_SET96",#N/A,FALSE,"CAJA3";"ING_CORR_SET96",#N/A,FALSE,"CAJA3";"SUNAT_AD_SET96",#N/A,FALSE,"ADUANAS"}</definedName>
    <definedName name="GEEDFF" localSheetId="50" hidden="1">{"CAJA_SET96",#N/A,FALSE,"CAJA3";"ING_CORR_SET96",#N/A,FALSE,"CAJA3";"SUNAT_AD_SET96",#N/A,FALSE,"ADUANAS"}</definedName>
    <definedName name="GEEDFF" localSheetId="35" hidden="1">{"CAJA_SET96",#N/A,FALSE,"CAJA3";"ING_CORR_SET96",#N/A,FALSE,"CAJA3";"SUNAT_AD_SET96",#N/A,FALSE,"ADUANAS"}</definedName>
    <definedName name="GEEDFF" localSheetId="37" hidden="1">{"CAJA_SET96",#N/A,FALSE,"CAJA3";"ING_CORR_SET96",#N/A,FALSE,"CAJA3";"SUNAT_AD_SET96",#N/A,FALSE,"ADUANAS"}</definedName>
    <definedName name="GEEDFF" localSheetId="1" hidden="1">{"CAJA_SET96",#N/A,FALSE,"CAJA3";"ING_CORR_SET96",#N/A,FALSE,"CAJA3";"SUNAT_AD_SET96",#N/A,FALSE,"ADUANAS"}</definedName>
    <definedName name="GEEDFF" localSheetId="2" hidden="1">{"CAJA_SET96",#N/A,FALSE,"CAJA3";"ING_CORR_SET96",#N/A,FALSE,"CAJA3";"SUNAT_AD_SET96",#N/A,FALSE,"ADUANAS"}</definedName>
    <definedName name="GEEDFF" localSheetId="3" hidden="1">{"CAJA_SET96",#N/A,FALSE,"CAJA3";"ING_CORR_SET96",#N/A,FALSE,"CAJA3";"SUNAT_AD_SET96",#N/A,FALSE,"ADUANAS"}</definedName>
    <definedName name="GEEDFF" localSheetId="4" hidden="1">{"CAJA_SET96",#N/A,FALSE,"CAJA3";"ING_CORR_SET96",#N/A,FALSE,"CAJA3";"SUNAT_AD_SET96",#N/A,FALSE,"ADUANAS"}</definedName>
    <definedName name="GEEDFF" localSheetId="5" hidden="1">{"CAJA_SET96",#N/A,FALSE,"CAJA3";"ING_CORR_SET96",#N/A,FALSE,"CAJA3";"SUNAT_AD_SET96",#N/A,FALSE,"ADUANAS"}</definedName>
    <definedName name="GEEDFF" localSheetId="6" hidden="1">{"CAJA_SET96",#N/A,FALSE,"CAJA3";"ING_CORR_SET96",#N/A,FALSE,"CAJA3";"SUNAT_AD_SET96",#N/A,FALSE,"ADUANAS"}</definedName>
    <definedName name="GEEDFF" localSheetId="7" hidden="1">{"CAJA_SET96",#N/A,FALSE,"CAJA3";"ING_CORR_SET96",#N/A,FALSE,"CAJA3";"SUNAT_AD_SET96",#N/A,FALSE,"ADUANAS"}</definedName>
    <definedName name="GEEDFF" localSheetId="8" hidden="1">{"CAJA_SET96",#N/A,FALSE,"CAJA3";"ING_CORR_SET96",#N/A,FALSE,"CAJA3";"SUNAT_AD_SET96",#N/A,FALSE,"ADUANAS"}</definedName>
    <definedName name="GEEDFF" localSheetId="9" hidden="1">{"CAJA_SET96",#N/A,FALSE,"CAJA3";"ING_CORR_SET96",#N/A,FALSE,"CAJA3";"SUNAT_AD_SET96",#N/A,FALSE,"ADUANAS"}</definedName>
    <definedName name="GEEDFF" localSheetId="10" hidden="1">{"CAJA_SET96",#N/A,FALSE,"CAJA3";"ING_CORR_SET96",#N/A,FALSE,"CAJA3";"SUNAT_AD_SET96",#N/A,FALSE,"ADUANAS"}</definedName>
    <definedName name="GEEDFF" localSheetId="11" hidden="1">{"CAJA_SET96",#N/A,FALSE,"CAJA3";"ING_CORR_SET96",#N/A,FALSE,"CAJA3";"SUNAT_AD_SET96",#N/A,FALSE,"ADUANAS"}</definedName>
    <definedName name="GEEDFF" localSheetId="12" hidden="1">{"CAJA_SET96",#N/A,FALSE,"CAJA3";"ING_CORR_SET96",#N/A,FALSE,"CAJA3";"SUNAT_AD_SET96",#N/A,FALSE,"ADUANAS"}</definedName>
    <definedName name="GEEDFF" localSheetId="13" hidden="1">{"CAJA_SET96",#N/A,FALSE,"CAJA3";"ING_CORR_SET96",#N/A,FALSE,"CAJA3";"SUNAT_AD_SET96",#N/A,FALSE,"ADUANAS"}</definedName>
    <definedName name="GEEDFF" localSheetId="14" hidden="1">{"CAJA_SET96",#N/A,FALSE,"CAJA3";"ING_CORR_SET96",#N/A,FALSE,"CAJA3";"SUNAT_AD_SET96",#N/A,FALSE,"ADUANAS"}</definedName>
    <definedName name="GEEDFF" localSheetId="15" hidden="1">{"CAJA_SET96",#N/A,FALSE,"CAJA3";"ING_CORR_SET96",#N/A,FALSE,"CAJA3";"SUNAT_AD_SET96",#N/A,FALSE,"ADUANAS"}</definedName>
    <definedName name="GEEDFF" hidden="1">{"CAJA_SET96",#N/A,FALSE,"CAJA3";"ING_CORR_SET96",#N/A,FALSE,"CAJA3";"SUNAT_AD_SET96",#N/A,FALSE,"ADUANAS"}</definedName>
    <definedName name="GJGJHVJHKVHJKLHJIHKJBIIIII" localSheetId="17" hidden="1">{"CAJA_SET96",#N/A,FALSE,"CAJA3";"ING_CORR_SET96",#N/A,FALSE,"CAJA3";"SUNAT_AD_SET96",#N/A,FALSE,"ADUANAS"}</definedName>
    <definedName name="GJGJHVJHKVHJKLHJIHKJBIIIII" localSheetId="27" hidden="1">{"CAJA_SET96",#N/A,FALSE,"CAJA3";"ING_CORR_SET96",#N/A,FALSE,"CAJA3";"SUNAT_AD_SET96",#N/A,FALSE,"ADUANAS"}</definedName>
    <definedName name="GJGJHVJHKVHJKLHJIHKJBIIIII" localSheetId="20" hidden="1">{0,0,0,0;0,0,0,0;0,0,0,0}</definedName>
    <definedName name="GJGJHVJHKVHJKLHJIHKJBIIIII" localSheetId="21" hidden="1">{"CAJA_SET96",#N/A,FALSE,"CAJA3";"ING_CORR_SET96",#N/A,FALSE,"CAJA3";"SUNAT_AD_SET96",#N/A,FALSE,"ADUANAS"}</definedName>
    <definedName name="GJGJHVJHKVHJKLHJIHKJBIIIII" localSheetId="22" hidden="1">{"CAJA_SET96",#N/A,FALSE,"CAJA3";"ING_CORR_SET96",#N/A,FALSE,"CAJA3";"SUNAT_AD_SET96",#N/A,FALSE,"ADUANAS"}</definedName>
    <definedName name="GJGJHVJHKVHJKLHJIHKJBIIIII" localSheetId="32" hidden="1">{"CAJA_SET96",#N/A,FALSE,"CAJA3";"ING_CORR_SET96",#N/A,FALSE,"CAJA3";"SUNAT_AD_SET96",#N/A,FALSE,"ADUANAS"}</definedName>
    <definedName name="GJGJHVJHKVHJKLHJIHKJBIIIII" localSheetId="34" hidden="1">{"CAJA_SET96",#N/A,FALSE,"CAJA3";"ING_CORR_SET96",#N/A,FALSE,"CAJA3";"SUNAT_AD_SET96",#N/A,FALSE,"ADUANAS"}</definedName>
    <definedName name="GJGJHVJHKVHJKLHJIHKJBIIIII" localSheetId="36" hidden="1">{"CAJA_SET96",#N/A,FALSE,"CAJA3";"ING_CORR_SET96",#N/A,FALSE,"CAJA3";"SUNAT_AD_SET96",#N/A,FALSE,"ADUANAS"}</definedName>
    <definedName name="GJGJHVJHKVHJKLHJIHKJBIIIII" localSheetId="38" hidden="1">{"CAJA_SET96",#N/A,FALSE,"CAJA3";"ING_CORR_SET96",#N/A,FALSE,"CAJA3";"SUNAT_AD_SET96",#N/A,FALSE,"ADUANAS"}</definedName>
    <definedName name="GJGJHVJHKVHJKLHJIHKJBIIIII" localSheetId="39" hidden="1">{"CAJA_SET96",#N/A,FALSE,"CAJA3";"ING_CORR_SET96",#N/A,FALSE,"CAJA3";"SUNAT_AD_SET96",#N/A,FALSE,"ADUANAS"}</definedName>
    <definedName name="GJGJHVJHKVHJKLHJIHKJBIIIII" localSheetId="40" hidden="1">{"CAJA_SET96",#N/A,FALSE,"CAJA3";"ING_CORR_SET96",#N/A,FALSE,"CAJA3";"SUNAT_AD_SET96",#N/A,FALSE,"ADUANAS"}</definedName>
    <definedName name="GJGJHVJHKVHJKLHJIHKJBIIIII" localSheetId="45" hidden="1">{"CAJA_SET96",#N/A,FALSE,"CAJA3";"ING_CORR_SET96",#N/A,FALSE,"CAJA3";"SUNAT_AD_SET96",#N/A,FALSE,"ADUANAS"}</definedName>
    <definedName name="GJGJHVJHKVHJKLHJIHKJBIIIII" localSheetId="46" hidden="1">{"CAJA_SET96",#N/A,FALSE,"CAJA3";"ING_CORR_SET96",#N/A,FALSE,"CAJA3";"SUNAT_AD_SET96",#N/A,FALSE,"ADUANAS"}</definedName>
    <definedName name="GJGJHVJHKVHJKLHJIHKJBIIIII" localSheetId="49" hidden="1">{"CAJA_SET96",#N/A,FALSE,"CAJA3";"ING_CORR_SET96",#N/A,FALSE,"CAJA3";"SUNAT_AD_SET96",#N/A,FALSE,"ADUANAS"}</definedName>
    <definedName name="GJGJHVJHKVHJKLHJIHKJBIIIII" localSheetId="50" hidden="1">{"CAJA_SET96",#N/A,FALSE,"CAJA3";"ING_CORR_SET96",#N/A,FALSE,"CAJA3";"SUNAT_AD_SET96",#N/A,FALSE,"ADUANAS"}</definedName>
    <definedName name="GJGJHVJHKVHJKLHJIHKJBIIIII" localSheetId="35" hidden="1">{"CAJA_SET96",#N/A,FALSE,"CAJA3";"ING_CORR_SET96",#N/A,FALSE,"CAJA3";"SUNAT_AD_SET96",#N/A,FALSE,"ADUANAS"}</definedName>
    <definedName name="GJGJHVJHKVHJKLHJIHKJBIIIII" localSheetId="37" hidden="1">{"CAJA_SET96",#N/A,FALSE,"CAJA3";"ING_CORR_SET96",#N/A,FALSE,"CAJA3";"SUNAT_AD_SET96",#N/A,FALSE,"ADUANAS"}</definedName>
    <definedName name="GJGJHVJHKVHJKLHJIHKJBIIIII" localSheetId="1" hidden="1">{"CAJA_SET96",#N/A,FALSE,"CAJA3";"ING_CORR_SET96",#N/A,FALSE,"CAJA3";"SUNAT_AD_SET96",#N/A,FALSE,"ADUANAS"}</definedName>
    <definedName name="GJGJHVJHKVHJKLHJIHKJBIIIII" localSheetId="2" hidden="1">{"CAJA_SET96",#N/A,FALSE,"CAJA3";"ING_CORR_SET96",#N/A,FALSE,"CAJA3";"SUNAT_AD_SET96",#N/A,FALSE,"ADUANAS"}</definedName>
    <definedName name="GJGJHVJHKVHJKLHJIHKJBIIIII" localSheetId="3" hidden="1">{"CAJA_SET96",#N/A,FALSE,"CAJA3";"ING_CORR_SET96",#N/A,FALSE,"CAJA3";"SUNAT_AD_SET96",#N/A,FALSE,"ADUANAS"}</definedName>
    <definedName name="GJGJHVJHKVHJKLHJIHKJBIIIII" localSheetId="4" hidden="1">{"CAJA_SET96",#N/A,FALSE,"CAJA3";"ING_CORR_SET96",#N/A,FALSE,"CAJA3";"SUNAT_AD_SET96",#N/A,FALSE,"ADUANAS"}</definedName>
    <definedName name="GJGJHVJHKVHJKLHJIHKJBIIIII" localSheetId="5" hidden="1">{"CAJA_SET96",#N/A,FALSE,"CAJA3";"ING_CORR_SET96",#N/A,FALSE,"CAJA3";"SUNAT_AD_SET96",#N/A,FALSE,"ADUANAS"}</definedName>
    <definedName name="GJGJHVJHKVHJKLHJIHKJBIIIII" localSheetId="6" hidden="1">{"CAJA_SET96",#N/A,FALSE,"CAJA3";"ING_CORR_SET96",#N/A,FALSE,"CAJA3";"SUNAT_AD_SET96",#N/A,FALSE,"ADUANAS"}</definedName>
    <definedName name="GJGJHVJHKVHJKLHJIHKJBIIIII" localSheetId="7" hidden="1">{"CAJA_SET96",#N/A,FALSE,"CAJA3";"ING_CORR_SET96",#N/A,FALSE,"CAJA3";"SUNAT_AD_SET96",#N/A,FALSE,"ADUANAS"}</definedName>
    <definedName name="GJGJHVJHKVHJKLHJIHKJBIIIII" localSheetId="8" hidden="1">{"CAJA_SET96",#N/A,FALSE,"CAJA3";"ING_CORR_SET96",#N/A,FALSE,"CAJA3";"SUNAT_AD_SET96",#N/A,FALSE,"ADUANAS"}</definedName>
    <definedName name="GJGJHVJHKVHJKLHJIHKJBIIIII" localSheetId="9" hidden="1">{"CAJA_SET96",#N/A,FALSE,"CAJA3";"ING_CORR_SET96",#N/A,FALSE,"CAJA3";"SUNAT_AD_SET96",#N/A,FALSE,"ADUANAS"}</definedName>
    <definedName name="GJGJHVJHKVHJKLHJIHKJBIIIII" localSheetId="10" hidden="1">{"CAJA_SET96",#N/A,FALSE,"CAJA3";"ING_CORR_SET96",#N/A,FALSE,"CAJA3";"SUNAT_AD_SET96",#N/A,FALSE,"ADUANAS"}</definedName>
    <definedName name="GJGJHVJHKVHJKLHJIHKJBIIIII" localSheetId="11" hidden="1">{"CAJA_SET96",#N/A,FALSE,"CAJA3";"ING_CORR_SET96",#N/A,FALSE,"CAJA3";"SUNAT_AD_SET96",#N/A,FALSE,"ADUANAS"}</definedName>
    <definedName name="GJGJHVJHKVHJKLHJIHKJBIIIII" localSheetId="12" hidden="1">{"CAJA_SET96",#N/A,FALSE,"CAJA3";"ING_CORR_SET96",#N/A,FALSE,"CAJA3";"SUNAT_AD_SET96",#N/A,FALSE,"ADUANAS"}</definedName>
    <definedName name="GJGJHVJHKVHJKLHJIHKJBIIIII" localSheetId="13" hidden="1">{"CAJA_SET96",#N/A,FALSE,"CAJA3";"ING_CORR_SET96",#N/A,FALSE,"CAJA3";"SUNAT_AD_SET96",#N/A,FALSE,"ADUANAS"}</definedName>
    <definedName name="GJGJHVJHKVHJKLHJIHKJBIIIII" localSheetId="14" hidden="1">{"CAJA_SET96",#N/A,FALSE,"CAJA3";"ING_CORR_SET96",#N/A,FALSE,"CAJA3";"SUNAT_AD_SET96",#N/A,FALSE,"ADUANAS"}</definedName>
    <definedName name="GJGJHVJHKVHJKLHJIHKJBIIIII" localSheetId="15" hidden="1">{"CAJA_SET96",#N/A,FALSE,"CAJA3";"ING_CORR_SET96",#N/A,FALSE,"CAJA3";"SUNAT_AD_SET96",#N/A,FALSE,"ADUANAS"}</definedName>
    <definedName name="GJGJHVJHKVHJKLHJIHKJBIIIII" hidden="1">{"CAJA_SET96",#N/A,FALSE,"CAJA3";"ING_CORR_SET96",#N/A,FALSE,"CAJA3";"SUNAT_AD_SET96",#N/A,FALSE,"ADUANAS"}</definedName>
    <definedName name="gruposalario">[2]MEX!$A$8:$D$29</definedName>
    <definedName name="GTRESW" localSheetId="17" hidden="1">{"SUNAT_AD_AGO96",#N/A,FALSE,"ADUANAS";"CAJA_AGO96",#N/A,FALSE,"CAJA3";"ING_CORR_AGO96",#N/A,FALSE,"CAJA3"}</definedName>
    <definedName name="GTRESW" localSheetId="27" hidden="1">{"SUNAT_AD_AGO96",#N/A,FALSE,"ADUANAS";"CAJA_AGO96",#N/A,FALSE,"CAJA3";"ING_CORR_AGO96",#N/A,FALSE,"CAJA3"}</definedName>
    <definedName name="GTRESW" localSheetId="20" hidden="1">{0,0,0,0;0,0,0,0;0,0,0,0}</definedName>
    <definedName name="GTRESW" localSheetId="21" hidden="1">{"SUNAT_AD_AGO96",#N/A,FALSE,"ADUANAS";"CAJA_AGO96",#N/A,FALSE,"CAJA3";"ING_CORR_AGO96",#N/A,FALSE,"CAJA3"}</definedName>
    <definedName name="GTRESW" localSheetId="22" hidden="1">{"SUNAT_AD_AGO96",#N/A,FALSE,"ADUANAS";"CAJA_AGO96",#N/A,FALSE,"CAJA3";"ING_CORR_AGO96",#N/A,FALSE,"CAJA3"}</definedName>
    <definedName name="GTRESW" localSheetId="32" hidden="1">{"SUNAT_AD_AGO96",#N/A,FALSE,"ADUANAS";"CAJA_AGO96",#N/A,FALSE,"CAJA3";"ING_CORR_AGO96",#N/A,FALSE,"CAJA3"}</definedName>
    <definedName name="GTRESW" localSheetId="34" hidden="1">{"SUNAT_AD_AGO96",#N/A,FALSE,"ADUANAS";"CAJA_AGO96",#N/A,FALSE,"CAJA3";"ING_CORR_AGO96",#N/A,FALSE,"CAJA3"}</definedName>
    <definedName name="GTRESW" localSheetId="36" hidden="1">{"SUNAT_AD_AGO96",#N/A,FALSE,"ADUANAS";"CAJA_AGO96",#N/A,FALSE,"CAJA3";"ING_CORR_AGO96",#N/A,FALSE,"CAJA3"}</definedName>
    <definedName name="GTRESW" localSheetId="38" hidden="1">{"SUNAT_AD_AGO96",#N/A,FALSE,"ADUANAS";"CAJA_AGO96",#N/A,FALSE,"CAJA3";"ING_CORR_AGO96",#N/A,FALSE,"CAJA3"}</definedName>
    <definedName name="GTRESW" localSheetId="39" hidden="1">{"SUNAT_AD_AGO96",#N/A,FALSE,"ADUANAS";"CAJA_AGO96",#N/A,FALSE,"CAJA3";"ING_CORR_AGO96",#N/A,FALSE,"CAJA3"}</definedName>
    <definedName name="GTRESW" localSheetId="40" hidden="1">{"SUNAT_AD_AGO96",#N/A,FALSE,"ADUANAS";"CAJA_AGO96",#N/A,FALSE,"CAJA3";"ING_CORR_AGO96",#N/A,FALSE,"CAJA3"}</definedName>
    <definedName name="GTRESW" localSheetId="45" hidden="1">{"SUNAT_AD_AGO96",#N/A,FALSE,"ADUANAS";"CAJA_AGO96",#N/A,FALSE,"CAJA3";"ING_CORR_AGO96",#N/A,FALSE,"CAJA3"}</definedName>
    <definedName name="GTRESW" localSheetId="46" hidden="1">{"SUNAT_AD_AGO96",#N/A,FALSE,"ADUANAS";"CAJA_AGO96",#N/A,FALSE,"CAJA3";"ING_CORR_AGO96",#N/A,FALSE,"CAJA3"}</definedName>
    <definedName name="GTRESW" localSheetId="49" hidden="1">{"SUNAT_AD_AGO96",#N/A,FALSE,"ADUANAS";"CAJA_AGO96",#N/A,FALSE,"CAJA3";"ING_CORR_AGO96",#N/A,FALSE,"CAJA3"}</definedName>
    <definedName name="GTRESW" localSheetId="50" hidden="1">{"SUNAT_AD_AGO96",#N/A,FALSE,"ADUANAS";"CAJA_AGO96",#N/A,FALSE,"CAJA3";"ING_CORR_AGO96",#N/A,FALSE,"CAJA3"}</definedName>
    <definedName name="GTRESW" localSheetId="35" hidden="1">{"SUNAT_AD_AGO96",#N/A,FALSE,"ADUANAS";"CAJA_AGO96",#N/A,FALSE,"CAJA3";"ING_CORR_AGO96",#N/A,FALSE,"CAJA3"}</definedName>
    <definedName name="GTRESW" localSheetId="37" hidden="1">{"SUNAT_AD_AGO96",#N/A,FALSE,"ADUANAS";"CAJA_AGO96",#N/A,FALSE,"CAJA3";"ING_CORR_AGO96",#N/A,FALSE,"CAJA3"}</definedName>
    <definedName name="GTRESW" localSheetId="1" hidden="1">{"SUNAT_AD_AGO96",#N/A,FALSE,"ADUANAS";"CAJA_AGO96",#N/A,FALSE,"CAJA3";"ING_CORR_AGO96",#N/A,FALSE,"CAJA3"}</definedName>
    <definedName name="GTRESW" localSheetId="2" hidden="1">{"SUNAT_AD_AGO96",#N/A,FALSE,"ADUANAS";"CAJA_AGO96",#N/A,FALSE,"CAJA3";"ING_CORR_AGO96",#N/A,FALSE,"CAJA3"}</definedName>
    <definedName name="GTRESW" localSheetId="3" hidden="1">{"SUNAT_AD_AGO96",#N/A,FALSE,"ADUANAS";"CAJA_AGO96",#N/A,FALSE,"CAJA3";"ING_CORR_AGO96",#N/A,FALSE,"CAJA3"}</definedName>
    <definedName name="GTRESW" localSheetId="4" hidden="1">{"SUNAT_AD_AGO96",#N/A,FALSE,"ADUANAS";"CAJA_AGO96",#N/A,FALSE,"CAJA3";"ING_CORR_AGO96",#N/A,FALSE,"CAJA3"}</definedName>
    <definedName name="GTRESW" localSheetId="5" hidden="1">{"SUNAT_AD_AGO96",#N/A,FALSE,"ADUANAS";"CAJA_AGO96",#N/A,FALSE,"CAJA3";"ING_CORR_AGO96",#N/A,FALSE,"CAJA3"}</definedName>
    <definedName name="GTRESW" localSheetId="6" hidden="1">{"SUNAT_AD_AGO96",#N/A,FALSE,"ADUANAS";"CAJA_AGO96",#N/A,FALSE,"CAJA3";"ING_CORR_AGO96",#N/A,FALSE,"CAJA3"}</definedName>
    <definedName name="GTRESW" localSheetId="7" hidden="1">{"SUNAT_AD_AGO96",#N/A,FALSE,"ADUANAS";"CAJA_AGO96",#N/A,FALSE,"CAJA3";"ING_CORR_AGO96",#N/A,FALSE,"CAJA3"}</definedName>
    <definedName name="GTRESW" localSheetId="8" hidden="1">{"SUNAT_AD_AGO96",#N/A,FALSE,"ADUANAS";"CAJA_AGO96",#N/A,FALSE,"CAJA3";"ING_CORR_AGO96",#N/A,FALSE,"CAJA3"}</definedName>
    <definedName name="GTRESW" localSheetId="9" hidden="1">{"SUNAT_AD_AGO96",#N/A,FALSE,"ADUANAS";"CAJA_AGO96",#N/A,FALSE,"CAJA3";"ING_CORR_AGO96",#N/A,FALSE,"CAJA3"}</definedName>
    <definedName name="GTRESW" localSheetId="10" hidden="1">{"SUNAT_AD_AGO96",#N/A,FALSE,"ADUANAS";"CAJA_AGO96",#N/A,FALSE,"CAJA3";"ING_CORR_AGO96",#N/A,FALSE,"CAJA3"}</definedName>
    <definedName name="GTRESW" localSheetId="11" hidden="1">{"SUNAT_AD_AGO96",#N/A,FALSE,"ADUANAS";"CAJA_AGO96",#N/A,FALSE,"CAJA3";"ING_CORR_AGO96",#N/A,FALSE,"CAJA3"}</definedName>
    <definedName name="GTRESW" localSheetId="12" hidden="1">{"SUNAT_AD_AGO96",#N/A,FALSE,"ADUANAS";"CAJA_AGO96",#N/A,FALSE,"CAJA3";"ING_CORR_AGO96",#N/A,FALSE,"CAJA3"}</definedName>
    <definedName name="GTRESW" localSheetId="13" hidden="1">{"SUNAT_AD_AGO96",#N/A,FALSE,"ADUANAS";"CAJA_AGO96",#N/A,FALSE,"CAJA3";"ING_CORR_AGO96",#N/A,FALSE,"CAJA3"}</definedName>
    <definedName name="GTRESW" localSheetId="14" hidden="1">{"SUNAT_AD_AGO96",#N/A,FALSE,"ADUANAS";"CAJA_AGO96",#N/A,FALSE,"CAJA3";"ING_CORR_AGO96",#N/A,FALSE,"CAJA3"}</definedName>
    <definedName name="GTRESW" localSheetId="15" hidden="1">{"SUNAT_AD_AGO96",#N/A,FALSE,"ADUANAS";"CAJA_AGO96",#N/A,FALSE,"CAJA3";"ING_CORR_AGO96",#N/A,FALSE,"CAJA3"}</definedName>
    <definedName name="GTRESW" hidden="1">{"SUNAT_AD_AGO96",#N/A,FALSE,"ADUANAS";"CAJA_AGO96",#N/A,FALSE,"CAJA3";"ING_CORR_AGO96",#N/A,FALSE,"CAJA3"}</definedName>
    <definedName name="gtrrrrrrr" localSheetId="17" hidden="1">{"CAJA_SET96",#N/A,FALSE,"CAJA3";"ING_CORR_SET96",#N/A,FALSE,"CAJA3";"SUNAT_AD_SET96",#N/A,FALSE,"ADUANAS"}</definedName>
    <definedName name="gtrrrrrrr" localSheetId="27" hidden="1">{"CAJA_SET96",#N/A,FALSE,"CAJA3";"ING_CORR_SET96",#N/A,FALSE,"CAJA3";"SUNAT_AD_SET96",#N/A,FALSE,"ADUANAS"}</definedName>
    <definedName name="gtrrrrrrr" localSheetId="20" hidden="1">{0,0,0,0;0,0,0,0;0,0,0,0}</definedName>
    <definedName name="gtrrrrrrr" localSheetId="21" hidden="1">{"CAJA_SET96",#N/A,FALSE,"CAJA3";"ING_CORR_SET96",#N/A,FALSE,"CAJA3";"SUNAT_AD_SET96",#N/A,FALSE,"ADUANAS"}</definedName>
    <definedName name="gtrrrrrrr" localSheetId="22" hidden="1">{"CAJA_SET96",#N/A,FALSE,"CAJA3";"ING_CORR_SET96",#N/A,FALSE,"CAJA3";"SUNAT_AD_SET96",#N/A,FALSE,"ADUANAS"}</definedName>
    <definedName name="gtrrrrrrr" localSheetId="32" hidden="1">{"CAJA_SET96",#N/A,FALSE,"CAJA3";"ING_CORR_SET96",#N/A,FALSE,"CAJA3";"SUNAT_AD_SET96",#N/A,FALSE,"ADUANAS"}</definedName>
    <definedName name="gtrrrrrrr" localSheetId="34" hidden="1">{"CAJA_SET96",#N/A,FALSE,"CAJA3";"ING_CORR_SET96",#N/A,FALSE,"CAJA3";"SUNAT_AD_SET96",#N/A,FALSE,"ADUANAS"}</definedName>
    <definedName name="gtrrrrrrr" localSheetId="36" hidden="1">{"CAJA_SET96",#N/A,FALSE,"CAJA3";"ING_CORR_SET96",#N/A,FALSE,"CAJA3";"SUNAT_AD_SET96",#N/A,FALSE,"ADUANAS"}</definedName>
    <definedName name="gtrrrrrrr" localSheetId="38" hidden="1">{"CAJA_SET96",#N/A,FALSE,"CAJA3";"ING_CORR_SET96",#N/A,FALSE,"CAJA3";"SUNAT_AD_SET96",#N/A,FALSE,"ADUANAS"}</definedName>
    <definedName name="gtrrrrrrr" localSheetId="39" hidden="1">{"CAJA_SET96",#N/A,FALSE,"CAJA3";"ING_CORR_SET96",#N/A,FALSE,"CAJA3";"SUNAT_AD_SET96",#N/A,FALSE,"ADUANAS"}</definedName>
    <definedName name="gtrrrrrrr" localSheetId="40" hidden="1">{"CAJA_SET96",#N/A,FALSE,"CAJA3";"ING_CORR_SET96",#N/A,FALSE,"CAJA3";"SUNAT_AD_SET96",#N/A,FALSE,"ADUANAS"}</definedName>
    <definedName name="gtrrrrrrr" localSheetId="45" hidden="1">{"CAJA_SET96",#N/A,FALSE,"CAJA3";"ING_CORR_SET96",#N/A,FALSE,"CAJA3";"SUNAT_AD_SET96",#N/A,FALSE,"ADUANAS"}</definedName>
    <definedName name="gtrrrrrrr" localSheetId="46" hidden="1">{"CAJA_SET96",#N/A,FALSE,"CAJA3";"ING_CORR_SET96",#N/A,FALSE,"CAJA3";"SUNAT_AD_SET96",#N/A,FALSE,"ADUANAS"}</definedName>
    <definedName name="gtrrrrrrr" localSheetId="49" hidden="1">{"CAJA_SET96",#N/A,FALSE,"CAJA3";"ING_CORR_SET96",#N/A,FALSE,"CAJA3";"SUNAT_AD_SET96",#N/A,FALSE,"ADUANAS"}</definedName>
    <definedName name="gtrrrrrrr" localSheetId="50" hidden="1">{"CAJA_SET96",#N/A,FALSE,"CAJA3";"ING_CORR_SET96",#N/A,FALSE,"CAJA3";"SUNAT_AD_SET96",#N/A,FALSE,"ADUANAS"}</definedName>
    <definedName name="gtrrrrrrr" localSheetId="35" hidden="1">{"CAJA_SET96",#N/A,FALSE,"CAJA3";"ING_CORR_SET96",#N/A,FALSE,"CAJA3";"SUNAT_AD_SET96",#N/A,FALSE,"ADUANAS"}</definedName>
    <definedName name="gtrrrrrrr" localSheetId="37" hidden="1">{"CAJA_SET96",#N/A,FALSE,"CAJA3";"ING_CORR_SET96",#N/A,FALSE,"CAJA3";"SUNAT_AD_SET96",#N/A,FALSE,"ADUANAS"}</definedName>
    <definedName name="gtrrrrrrr" localSheetId="1" hidden="1">{"CAJA_SET96",#N/A,FALSE,"CAJA3";"ING_CORR_SET96",#N/A,FALSE,"CAJA3";"SUNAT_AD_SET96",#N/A,FALSE,"ADUANAS"}</definedName>
    <definedName name="gtrrrrrrr" localSheetId="2" hidden="1">{"CAJA_SET96",#N/A,FALSE,"CAJA3";"ING_CORR_SET96",#N/A,FALSE,"CAJA3";"SUNAT_AD_SET96",#N/A,FALSE,"ADUANAS"}</definedName>
    <definedName name="gtrrrrrrr" localSheetId="3" hidden="1">{"CAJA_SET96",#N/A,FALSE,"CAJA3";"ING_CORR_SET96",#N/A,FALSE,"CAJA3";"SUNAT_AD_SET96",#N/A,FALSE,"ADUANAS"}</definedName>
    <definedName name="gtrrrrrrr" localSheetId="4" hidden="1">{"CAJA_SET96",#N/A,FALSE,"CAJA3";"ING_CORR_SET96",#N/A,FALSE,"CAJA3";"SUNAT_AD_SET96",#N/A,FALSE,"ADUANAS"}</definedName>
    <definedName name="gtrrrrrrr" localSheetId="5" hidden="1">{"CAJA_SET96",#N/A,FALSE,"CAJA3";"ING_CORR_SET96",#N/A,FALSE,"CAJA3";"SUNAT_AD_SET96",#N/A,FALSE,"ADUANAS"}</definedName>
    <definedName name="gtrrrrrrr" localSheetId="6" hidden="1">{"CAJA_SET96",#N/A,FALSE,"CAJA3";"ING_CORR_SET96",#N/A,FALSE,"CAJA3";"SUNAT_AD_SET96",#N/A,FALSE,"ADUANAS"}</definedName>
    <definedName name="gtrrrrrrr" localSheetId="7" hidden="1">{"CAJA_SET96",#N/A,FALSE,"CAJA3";"ING_CORR_SET96",#N/A,FALSE,"CAJA3";"SUNAT_AD_SET96",#N/A,FALSE,"ADUANAS"}</definedName>
    <definedName name="gtrrrrrrr" localSheetId="8" hidden="1">{"CAJA_SET96",#N/A,FALSE,"CAJA3";"ING_CORR_SET96",#N/A,FALSE,"CAJA3";"SUNAT_AD_SET96",#N/A,FALSE,"ADUANAS"}</definedName>
    <definedName name="gtrrrrrrr" localSheetId="9" hidden="1">{"CAJA_SET96",#N/A,FALSE,"CAJA3";"ING_CORR_SET96",#N/A,FALSE,"CAJA3";"SUNAT_AD_SET96",#N/A,FALSE,"ADUANAS"}</definedName>
    <definedName name="gtrrrrrrr" localSheetId="10" hidden="1">{"CAJA_SET96",#N/A,FALSE,"CAJA3";"ING_CORR_SET96",#N/A,FALSE,"CAJA3";"SUNAT_AD_SET96",#N/A,FALSE,"ADUANAS"}</definedName>
    <definedName name="gtrrrrrrr" localSheetId="11" hidden="1">{"CAJA_SET96",#N/A,FALSE,"CAJA3";"ING_CORR_SET96",#N/A,FALSE,"CAJA3";"SUNAT_AD_SET96",#N/A,FALSE,"ADUANAS"}</definedName>
    <definedName name="gtrrrrrrr" localSheetId="12" hidden="1">{"CAJA_SET96",#N/A,FALSE,"CAJA3";"ING_CORR_SET96",#N/A,FALSE,"CAJA3";"SUNAT_AD_SET96",#N/A,FALSE,"ADUANAS"}</definedName>
    <definedName name="gtrrrrrrr" localSheetId="13" hidden="1">{"CAJA_SET96",#N/A,FALSE,"CAJA3";"ING_CORR_SET96",#N/A,FALSE,"CAJA3";"SUNAT_AD_SET96",#N/A,FALSE,"ADUANAS"}</definedName>
    <definedName name="gtrrrrrrr" localSheetId="14" hidden="1">{"CAJA_SET96",#N/A,FALSE,"CAJA3";"ING_CORR_SET96",#N/A,FALSE,"CAJA3";"SUNAT_AD_SET96",#N/A,FALSE,"ADUANAS"}</definedName>
    <definedName name="gtrrrrrrr" localSheetId="15" hidden="1">{"CAJA_SET96",#N/A,FALSE,"CAJA3";"ING_CORR_SET96",#N/A,FALSE,"CAJA3";"SUNAT_AD_SET96",#N/A,FALSE,"ADUANAS"}</definedName>
    <definedName name="gtrrrrrrr" hidden="1">{"CAJA_SET96",#N/A,FALSE,"CAJA3";"ING_CORR_SET96",#N/A,FALSE,"CAJA3";"SUNAT_AD_SET96",#N/A,FALSE,"ADUANAS"}</definedName>
    <definedName name="HHH" localSheetId="17" hidden="1">{"SUNAT_AD_AGO96",#N/A,FALSE,"ADUANAS";"CAJA_AGO96",#N/A,FALSE,"CAJA3";"ING_CORR_AGO96",#N/A,FALSE,"CAJA3"}</definedName>
    <definedName name="HHH" localSheetId="27" hidden="1">{"SUNAT_AD_AGO96",#N/A,FALSE,"ADUANAS";"CAJA_AGO96",#N/A,FALSE,"CAJA3";"ING_CORR_AGO96",#N/A,FALSE,"CAJA3"}</definedName>
    <definedName name="HHH" localSheetId="20" hidden="1">{0,0,0,0;0,0,0,0;0,0,0,0}</definedName>
    <definedName name="HHH" localSheetId="21" hidden="1">{"SUNAT_AD_AGO96",#N/A,FALSE,"ADUANAS";"CAJA_AGO96",#N/A,FALSE,"CAJA3";"ING_CORR_AGO96",#N/A,FALSE,"CAJA3"}</definedName>
    <definedName name="HHH" localSheetId="22" hidden="1">{"SUNAT_AD_AGO96",#N/A,FALSE,"ADUANAS";"CAJA_AGO96",#N/A,FALSE,"CAJA3";"ING_CORR_AGO96",#N/A,FALSE,"CAJA3"}</definedName>
    <definedName name="HHH" localSheetId="32" hidden="1">{"SUNAT_AD_AGO96",#N/A,FALSE,"ADUANAS";"CAJA_AGO96",#N/A,FALSE,"CAJA3";"ING_CORR_AGO96",#N/A,FALSE,"CAJA3"}</definedName>
    <definedName name="HHH" localSheetId="34" hidden="1">{"SUNAT_AD_AGO96",#N/A,FALSE,"ADUANAS";"CAJA_AGO96",#N/A,FALSE,"CAJA3";"ING_CORR_AGO96",#N/A,FALSE,"CAJA3"}</definedName>
    <definedName name="HHH" localSheetId="36" hidden="1">{"SUNAT_AD_AGO96",#N/A,FALSE,"ADUANAS";"CAJA_AGO96",#N/A,FALSE,"CAJA3";"ING_CORR_AGO96",#N/A,FALSE,"CAJA3"}</definedName>
    <definedName name="HHH" localSheetId="38" hidden="1">{"SUNAT_AD_AGO96",#N/A,FALSE,"ADUANAS";"CAJA_AGO96",#N/A,FALSE,"CAJA3";"ING_CORR_AGO96",#N/A,FALSE,"CAJA3"}</definedName>
    <definedName name="HHH" localSheetId="39" hidden="1">{"SUNAT_AD_AGO96",#N/A,FALSE,"ADUANAS";"CAJA_AGO96",#N/A,FALSE,"CAJA3";"ING_CORR_AGO96",#N/A,FALSE,"CAJA3"}</definedName>
    <definedName name="HHH" localSheetId="40" hidden="1">{"SUNAT_AD_AGO96",#N/A,FALSE,"ADUANAS";"CAJA_AGO96",#N/A,FALSE,"CAJA3";"ING_CORR_AGO96",#N/A,FALSE,"CAJA3"}</definedName>
    <definedName name="HHH" localSheetId="45" hidden="1">{"SUNAT_AD_AGO96",#N/A,FALSE,"ADUANAS";"CAJA_AGO96",#N/A,FALSE,"CAJA3";"ING_CORR_AGO96",#N/A,FALSE,"CAJA3"}</definedName>
    <definedName name="HHH" localSheetId="46" hidden="1">{"SUNAT_AD_AGO96",#N/A,FALSE,"ADUANAS";"CAJA_AGO96",#N/A,FALSE,"CAJA3";"ING_CORR_AGO96",#N/A,FALSE,"CAJA3"}</definedName>
    <definedName name="HHH" localSheetId="49" hidden="1">{"SUNAT_AD_AGO96",#N/A,FALSE,"ADUANAS";"CAJA_AGO96",#N/A,FALSE,"CAJA3";"ING_CORR_AGO96",#N/A,FALSE,"CAJA3"}</definedName>
    <definedName name="HHH" localSheetId="50" hidden="1">{"SUNAT_AD_AGO96",#N/A,FALSE,"ADUANAS";"CAJA_AGO96",#N/A,FALSE,"CAJA3";"ING_CORR_AGO96",#N/A,FALSE,"CAJA3"}</definedName>
    <definedName name="HHH" localSheetId="35" hidden="1">{"SUNAT_AD_AGO96",#N/A,FALSE,"ADUANAS";"CAJA_AGO96",#N/A,FALSE,"CAJA3";"ING_CORR_AGO96",#N/A,FALSE,"CAJA3"}</definedName>
    <definedName name="HHH" localSheetId="37" hidden="1">{"SUNAT_AD_AGO96",#N/A,FALSE,"ADUANAS";"CAJA_AGO96",#N/A,FALSE,"CAJA3";"ING_CORR_AGO96",#N/A,FALSE,"CAJA3"}</definedName>
    <definedName name="HHH" localSheetId="1" hidden="1">{"SUNAT_AD_AGO96",#N/A,FALSE,"ADUANAS";"CAJA_AGO96",#N/A,FALSE,"CAJA3";"ING_CORR_AGO96",#N/A,FALSE,"CAJA3"}</definedName>
    <definedName name="HHH" localSheetId="2" hidden="1">{"SUNAT_AD_AGO96",#N/A,FALSE,"ADUANAS";"CAJA_AGO96",#N/A,FALSE,"CAJA3";"ING_CORR_AGO96",#N/A,FALSE,"CAJA3"}</definedName>
    <definedName name="HHH" localSheetId="3" hidden="1">{"SUNAT_AD_AGO96",#N/A,FALSE,"ADUANAS";"CAJA_AGO96",#N/A,FALSE,"CAJA3";"ING_CORR_AGO96",#N/A,FALSE,"CAJA3"}</definedName>
    <definedName name="HHH" localSheetId="4" hidden="1">{"SUNAT_AD_AGO96",#N/A,FALSE,"ADUANAS";"CAJA_AGO96",#N/A,FALSE,"CAJA3";"ING_CORR_AGO96",#N/A,FALSE,"CAJA3"}</definedName>
    <definedName name="HHH" localSheetId="5" hidden="1">{"SUNAT_AD_AGO96",#N/A,FALSE,"ADUANAS";"CAJA_AGO96",#N/A,FALSE,"CAJA3";"ING_CORR_AGO96",#N/A,FALSE,"CAJA3"}</definedName>
    <definedName name="HHH" localSheetId="6" hidden="1">{"SUNAT_AD_AGO96",#N/A,FALSE,"ADUANAS";"CAJA_AGO96",#N/A,FALSE,"CAJA3";"ING_CORR_AGO96",#N/A,FALSE,"CAJA3"}</definedName>
    <definedName name="HHH" localSheetId="7" hidden="1">{"SUNAT_AD_AGO96",#N/A,FALSE,"ADUANAS";"CAJA_AGO96",#N/A,FALSE,"CAJA3";"ING_CORR_AGO96",#N/A,FALSE,"CAJA3"}</definedName>
    <definedName name="HHH" localSheetId="8" hidden="1">{"SUNAT_AD_AGO96",#N/A,FALSE,"ADUANAS";"CAJA_AGO96",#N/A,FALSE,"CAJA3";"ING_CORR_AGO96",#N/A,FALSE,"CAJA3"}</definedName>
    <definedName name="HHH" localSheetId="9" hidden="1">{"SUNAT_AD_AGO96",#N/A,FALSE,"ADUANAS";"CAJA_AGO96",#N/A,FALSE,"CAJA3";"ING_CORR_AGO96",#N/A,FALSE,"CAJA3"}</definedName>
    <definedName name="HHH" localSheetId="10" hidden="1">{"SUNAT_AD_AGO96",#N/A,FALSE,"ADUANAS";"CAJA_AGO96",#N/A,FALSE,"CAJA3";"ING_CORR_AGO96",#N/A,FALSE,"CAJA3"}</definedName>
    <definedName name="HHH" localSheetId="11" hidden="1">{"SUNAT_AD_AGO96",#N/A,FALSE,"ADUANAS";"CAJA_AGO96",#N/A,FALSE,"CAJA3";"ING_CORR_AGO96",#N/A,FALSE,"CAJA3"}</definedName>
    <definedName name="HHH" localSheetId="12" hidden="1">{"SUNAT_AD_AGO96",#N/A,FALSE,"ADUANAS";"CAJA_AGO96",#N/A,FALSE,"CAJA3";"ING_CORR_AGO96",#N/A,FALSE,"CAJA3"}</definedName>
    <definedName name="HHH" localSheetId="13" hidden="1">{"SUNAT_AD_AGO96",#N/A,FALSE,"ADUANAS";"CAJA_AGO96",#N/A,FALSE,"CAJA3";"ING_CORR_AGO96",#N/A,FALSE,"CAJA3"}</definedName>
    <definedName name="HHH" localSheetId="14" hidden="1">{"SUNAT_AD_AGO96",#N/A,FALSE,"ADUANAS";"CAJA_AGO96",#N/A,FALSE,"CAJA3";"ING_CORR_AGO96",#N/A,FALSE,"CAJA3"}</definedName>
    <definedName name="HHH" localSheetId="15" hidden="1">{"SUNAT_AD_AGO96",#N/A,FALSE,"ADUANAS";"CAJA_AGO96",#N/A,FALSE,"CAJA3";"ING_CORR_AGO96",#N/A,FALSE,"CAJA3"}</definedName>
    <definedName name="HHH" hidden="1">{"SUNAT_AD_AGO96",#N/A,FALSE,"ADUANAS";"CAJA_AGO96",#N/A,FALSE,"CAJA3";"ING_CORR_AGO96",#N/A,FALSE,"CAJA3"}</definedName>
    <definedName name="hjk" localSheetId="27" hidden="1">#REF!</definedName>
    <definedName name="hjk" localSheetId="21" hidden="1">#REF!</definedName>
    <definedName name="hjk" localSheetId="32" hidden="1">#REF!</definedName>
    <definedName name="hjk" localSheetId="45" hidden="1">#REF!</definedName>
    <definedName name="hjk" localSheetId="46" hidden="1">#REF!</definedName>
    <definedName name="hjk" localSheetId="49" hidden="1">#REF!</definedName>
    <definedName name="hjk" localSheetId="50" hidden="1">#REF!</definedName>
    <definedName name="hjk" localSheetId="1" hidden="1">#REF!</definedName>
    <definedName name="hjk" localSheetId="2" hidden="1">#REF!</definedName>
    <definedName name="hjk" localSheetId="3" hidden="1">#REF!</definedName>
    <definedName name="hjk" localSheetId="4" hidden="1">#REF!</definedName>
    <definedName name="hjk" localSheetId="5" hidden="1">#REF!</definedName>
    <definedName name="hjk" localSheetId="6" hidden="1">#REF!</definedName>
    <definedName name="hjk" localSheetId="7" hidden="1">#REF!</definedName>
    <definedName name="hjk" localSheetId="8" hidden="1">#REF!</definedName>
    <definedName name="hjk" localSheetId="9" hidden="1">#REF!</definedName>
    <definedName name="hjk" localSheetId="10" hidden="1">#REF!</definedName>
    <definedName name="hjk" localSheetId="11" hidden="1">#REF!</definedName>
    <definedName name="hjk" localSheetId="12" hidden="1">#REF!</definedName>
    <definedName name="hjk" localSheetId="13" hidden="1">#REF!</definedName>
    <definedName name="hjk" localSheetId="14" hidden="1">#REF!</definedName>
    <definedName name="hjk" localSheetId="15" hidden="1">#REF!</definedName>
    <definedName name="hjk" hidden="1">#REF!</definedName>
    <definedName name="HTML_CodePage" hidden="1">1252</definedName>
    <definedName name="HTML_Control" localSheetId="17" hidden="1">{"'CUODE'!$B$11:$O$98"}</definedName>
    <definedName name="HTML_Control" localSheetId="27" hidden="1">{"'CUODE'!$B$11:$O$98"}</definedName>
    <definedName name="HTML_Control" localSheetId="20" hidden="1">{0}</definedName>
    <definedName name="HTML_Control" localSheetId="21" hidden="1">{"'CUODE'!$B$11:$O$98"}</definedName>
    <definedName name="HTML_Control" localSheetId="22" hidden="1">{"'CUODE'!$B$11:$O$98"}</definedName>
    <definedName name="HTML_Control" localSheetId="32" hidden="1">{"'CUODE'!$B$11:$O$98"}</definedName>
    <definedName name="HTML_Control" localSheetId="34" hidden="1">{"'CUODE'!$B$11:$O$98"}</definedName>
    <definedName name="HTML_Control" localSheetId="36" hidden="1">{"'CUODE'!$B$11:$O$98"}</definedName>
    <definedName name="HTML_Control" localSheetId="38" hidden="1">{"'CUODE'!$B$11:$O$98"}</definedName>
    <definedName name="HTML_Control" localSheetId="39" hidden="1">{"'CUODE'!$B$11:$O$98"}</definedName>
    <definedName name="HTML_Control" localSheetId="40" hidden="1">{"'CUODE'!$B$11:$O$98"}</definedName>
    <definedName name="HTML_Control" localSheetId="45" hidden="1">{"'CUODE'!$B$11:$O$98"}</definedName>
    <definedName name="HTML_Control" localSheetId="46" hidden="1">{"'CUODE'!$B$11:$O$98"}</definedName>
    <definedName name="HTML_Control" localSheetId="49" hidden="1">{"'CUODE'!$B$11:$O$98"}</definedName>
    <definedName name="HTML_Control" localSheetId="50" hidden="1">{"'CUODE'!$B$11:$O$98"}</definedName>
    <definedName name="HTML_Control" localSheetId="35" hidden="1">{"'CUODE'!$B$11:$O$98"}</definedName>
    <definedName name="HTML_Control" localSheetId="37" hidden="1">{"'CUODE'!$B$11:$O$98"}</definedName>
    <definedName name="HTML_Control" localSheetId="1" hidden="1">{"'CUODE'!$B$11:$O$98"}</definedName>
    <definedName name="HTML_Control" localSheetId="2" hidden="1">{"'CUODE'!$B$11:$O$98"}</definedName>
    <definedName name="HTML_Control" localSheetId="3" hidden="1">{"'CUODE'!$B$11:$O$98"}</definedName>
    <definedName name="HTML_Control" localSheetId="4" hidden="1">{"'CUODE'!$B$11:$O$98"}</definedName>
    <definedName name="HTML_Control" localSheetId="5" hidden="1">{"'CUODE'!$B$11:$O$98"}</definedName>
    <definedName name="HTML_Control" localSheetId="6" hidden="1">{"'CUODE'!$B$11:$O$98"}</definedName>
    <definedName name="HTML_Control" localSheetId="7" hidden="1">{"'CUODE'!$B$11:$O$98"}</definedName>
    <definedName name="HTML_Control" localSheetId="8" hidden="1">{"'CUODE'!$B$11:$O$98"}</definedName>
    <definedName name="HTML_Control" localSheetId="9" hidden="1">{"'CUODE'!$B$11:$O$98"}</definedName>
    <definedName name="HTML_Control" localSheetId="10" hidden="1">{"'CUODE'!$B$11:$O$98"}</definedName>
    <definedName name="HTML_Control" localSheetId="11" hidden="1">{"'CUODE'!$B$11:$O$98"}</definedName>
    <definedName name="HTML_Control" localSheetId="12" hidden="1">{"'CUODE'!$B$11:$O$98"}</definedName>
    <definedName name="HTML_Control" localSheetId="13" hidden="1">{"'CUODE'!$B$11:$O$98"}</definedName>
    <definedName name="HTML_Control" localSheetId="14" hidden="1">{"'CUODE'!$B$11:$O$98"}</definedName>
    <definedName name="HTML_Control" localSheetId="15" hidden="1">{"'CUODE'!$B$11:$O$98"}</definedName>
    <definedName name="HTML_Control" hidden="1">{"'CUODE'!$B$11:$O$98"}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FALSE</definedName>
    <definedName name="HTML_OBDlg3" hidden="1">TRUE</definedName>
    <definedName name="HTML_OBDlg4" hidden="1">TRUE</definedName>
    <definedName name="HTML_OS" hidden="1">0</definedName>
    <definedName name="HTML_PathFile" hidden="1">"G:\PRODES\WWW\WEB1\ADUANAS\INFORMAE\mescuo.htm"</definedName>
    <definedName name="HTML_PathTemplate" hidden="1">"G:\PRODES\WWW\WEB1\MESCUO.HTM"</definedName>
    <definedName name="HTML_Title" hidden="1">""</definedName>
    <definedName name="HTML1_1" hidden="1">"[CUODE.XLS]CUODE!$B$8:$K$98"</definedName>
    <definedName name="HTML1_11" hidden="1">1</definedName>
    <definedName name="HTML1_12" hidden="1">"G:\WORKSE\LUCY\WEB1\FUENTE\Cuoset.htm"</definedName>
    <definedName name="HTML1_2" hidden="1">-4146</definedName>
    <definedName name="HTML1_3" hidden="1">"G:\WORKSE\LUCY\WEB1\cuoago.htm"</definedName>
    <definedName name="HTML2_1" hidden="1">"[CUODE.XLS]CUODE!$B$9:$K$100"</definedName>
    <definedName name="HTML2_11" hidden="1">1</definedName>
    <definedName name="HTML2_12" hidden="1">"G:\PRODES\WWW\WEB1\FUENTE\Cuoset.htm"</definedName>
    <definedName name="HTML2_2" hidden="1">-4146</definedName>
    <definedName name="HTML2_3" hidden="1">"G:\PRODES\WWW\WEB1\CUOAGO.HTM"</definedName>
    <definedName name="HTML3_1" hidden="1">"[CUODE.XLS]CUODE!$G$13:$I$99"</definedName>
    <definedName name="HTML3_11" hidden="1">1</definedName>
    <definedName name="HTML3_12" hidden="1">"G:\WORKSE\LUCY\WEB\MyHTML.htm"</definedName>
    <definedName name="HTML3_2" hidden="1">-4146</definedName>
    <definedName name="HTML3_3" hidden="1">"G:\WORKSE\LUCY\WEB1\CUOAGO.HTM"</definedName>
    <definedName name="HTML4_1" hidden="1">"[CUODE.XLS]CUODE!$B$10:$K$100"</definedName>
    <definedName name="HTML4_11" hidden="1">1</definedName>
    <definedName name="HTML4_12" hidden="1">"G:\PRODES\WWW\WEB1\FUENTE\Cuoset.htm"</definedName>
    <definedName name="HTML4_2" hidden="1">-4146</definedName>
    <definedName name="HTML4_3" hidden="1">"G:\PRODES\WWW\WEB1\CUOAGO.HTM"</definedName>
    <definedName name="HTML5_1" hidden="1">"[CUODE.XLS]CUODE!$B$10:$I$100"</definedName>
    <definedName name="HTML5_11" hidden="1">1</definedName>
    <definedName name="HTML5_12" hidden="1">"G:\PRODES\WWW\WEB1\FUENTE\Cuoset.htm"</definedName>
    <definedName name="HTML5_2" hidden="1">-4146</definedName>
    <definedName name="HTML5_3" hidden="1">"G:\PRODES\WWW\WEB1\CUOAGO.HTM"</definedName>
    <definedName name="HTML6_1" hidden="1">"[CUODE.XLS]CUODE!$B$10:$H$100"</definedName>
    <definedName name="HTML6_11" hidden="1">1</definedName>
    <definedName name="HTML6_12" hidden="1">"G:\PRODES\WWW\WEB1\FUENTE\JULIO\Cuoset.htm"</definedName>
    <definedName name="HTML6_2" hidden="1">-4146</definedName>
    <definedName name="HTML6_3" hidden="1">"G:\PRODES\WWW\WEB1\CUOAGO.HTM"</definedName>
    <definedName name="HTML7_1" hidden="1">"[MESCUO.XLS]CUODE!$B$11:$M$100"</definedName>
    <definedName name="HTML7_11" hidden="1">1</definedName>
    <definedName name="HTML7_12" hidden="1">"G:\PRODES\WWW\WEB1\FUENTE\JULIO\MESCUO.htm"</definedName>
    <definedName name="HTML7_2" hidden="1">-4146</definedName>
    <definedName name="HTML7_3" hidden="1">"G:\PRODES\WWW\WEB1\MESCUO.HTM"</definedName>
    <definedName name="HTML8_1" hidden="1">"[MESCUO.XLS]CUODE!$B$11:$K$99"</definedName>
    <definedName name="HTML8_11" hidden="1">1</definedName>
    <definedName name="HTML8_12" hidden="1">"G:\PRODES\WWW\WEB1\FUENTE\AGO\MESCUO.htm"</definedName>
    <definedName name="HTML8_2" hidden="1">-4146</definedName>
    <definedName name="HTML8_3" hidden="1">"G:\PRODES\WWW\WEB1\MESCUO.HTM"</definedName>
    <definedName name="HTML9_1" hidden="1">"[MESCUO.XLS]CUODE!$B$11:$J$99"</definedName>
    <definedName name="HTML9_11" hidden="1">1</definedName>
    <definedName name="HTML9_12" hidden="1">"G:\PRODES\WWW\WEB1\FUENTE\JULIO\Mescuo.htm"</definedName>
    <definedName name="HTML9_2" hidden="1">-4146</definedName>
    <definedName name="HTML9_3" hidden="1">"G:\PRODES\WWW\WEB1\MESCUO.HTM"</definedName>
    <definedName name="HTMLCount" hidden="1">9</definedName>
    <definedName name="htrfb" localSheetId="17" hidden="1">{"CAJA_SET96",#N/A,FALSE,"CAJA3";"ING_CORR_SET96",#N/A,FALSE,"CAJA3";"SUNAT_AD_SET96",#N/A,FALSE,"ADUANAS"}</definedName>
    <definedName name="htrfb" localSheetId="27" hidden="1">{"CAJA_SET96",#N/A,FALSE,"CAJA3";"ING_CORR_SET96",#N/A,FALSE,"CAJA3";"SUNAT_AD_SET96",#N/A,FALSE,"ADUANAS"}</definedName>
    <definedName name="htrfb" localSheetId="20" hidden="1">{0,0,0,0;0,0,0,0;0,0,0,0}</definedName>
    <definedName name="htrfb" localSheetId="21" hidden="1">{"CAJA_SET96",#N/A,FALSE,"CAJA3";"ING_CORR_SET96",#N/A,FALSE,"CAJA3";"SUNAT_AD_SET96",#N/A,FALSE,"ADUANAS"}</definedName>
    <definedName name="htrfb" localSheetId="22" hidden="1">{"CAJA_SET96",#N/A,FALSE,"CAJA3";"ING_CORR_SET96",#N/A,FALSE,"CAJA3";"SUNAT_AD_SET96",#N/A,FALSE,"ADUANAS"}</definedName>
    <definedName name="htrfb" localSheetId="32" hidden="1">{"CAJA_SET96",#N/A,FALSE,"CAJA3";"ING_CORR_SET96",#N/A,FALSE,"CAJA3";"SUNAT_AD_SET96",#N/A,FALSE,"ADUANAS"}</definedName>
    <definedName name="htrfb" localSheetId="34" hidden="1">{"CAJA_SET96",#N/A,FALSE,"CAJA3";"ING_CORR_SET96",#N/A,FALSE,"CAJA3";"SUNAT_AD_SET96",#N/A,FALSE,"ADUANAS"}</definedName>
    <definedName name="htrfb" localSheetId="36" hidden="1">{"CAJA_SET96",#N/A,FALSE,"CAJA3";"ING_CORR_SET96",#N/A,FALSE,"CAJA3";"SUNAT_AD_SET96",#N/A,FALSE,"ADUANAS"}</definedName>
    <definedName name="htrfb" localSheetId="38" hidden="1">{"CAJA_SET96",#N/A,FALSE,"CAJA3";"ING_CORR_SET96",#N/A,FALSE,"CAJA3";"SUNAT_AD_SET96",#N/A,FALSE,"ADUANAS"}</definedName>
    <definedName name="htrfb" localSheetId="39" hidden="1">{"CAJA_SET96",#N/A,FALSE,"CAJA3";"ING_CORR_SET96",#N/A,FALSE,"CAJA3";"SUNAT_AD_SET96",#N/A,FALSE,"ADUANAS"}</definedName>
    <definedName name="htrfb" localSheetId="40" hidden="1">{"CAJA_SET96",#N/A,FALSE,"CAJA3";"ING_CORR_SET96",#N/A,FALSE,"CAJA3";"SUNAT_AD_SET96",#N/A,FALSE,"ADUANAS"}</definedName>
    <definedName name="htrfb" localSheetId="45" hidden="1">{"CAJA_SET96",#N/A,FALSE,"CAJA3";"ING_CORR_SET96",#N/A,FALSE,"CAJA3";"SUNAT_AD_SET96",#N/A,FALSE,"ADUANAS"}</definedName>
    <definedName name="htrfb" localSheetId="46" hidden="1">{"CAJA_SET96",#N/A,FALSE,"CAJA3";"ING_CORR_SET96",#N/A,FALSE,"CAJA3";"SUNAT_AD_SET96",#N/A,FALSE,"ADUANAS"}</definedName>
    <definedName name="htrfb" localSheetId="49" hidden="1">{"CAJA_SET96",#N/A,FALSE,"CAJA3";"ING_CORR_SET96",#N/A,FALSE,"CAJA3";"SUNAT_AD_SET96",#N/A,FALSE,"ADUANAS"}</definedName>
    <definedName name="htrfb" localSheetId="50" hidden="1">{"CAJA_SET96",#N/A,FALSE,"CAJA3";"ING_CORR_SET96",#N/A,FALSE,"CAJA3";"SUNAT_AD_SET96",#N/A,FALSE,"ADUANAS"}</definedName>
    <definedName name="htrfb" localSheetId="35" hidden="1">{"CAJA_SET96",#N/A,FALSE,"CAJA3";"ING_CORR_SET96",#N/A,FALSE,"CAJA3";"SUNAT_AD_SET96",#N/A,FALSE,"ADUANAS"}</definedName>
    <definedName name="htrfb" localSheetId="37" hidden="1">{"CAJA_SET96",#N/A,FALSE,"CAJA3";"ING_CORR_SET96",#N/A,FALSE,"CAJA3";"SUNAT_AD_SET96",#N/A,FALSE,"ADUANAS"}</definedName>
    <definedName name="htrfb" localSheetId="1" hidden="1">{"CAJA_SET96",#N/A,FALSE,"CAJA3";"ING_CORR_SET96",#N/A,FALSE,"CAJA3";"SUNAT_AD_SET96",#N/A,FALSE,"ADUANAS"}</definedName>
    <definedName name="htrfb" localSheetId="2" hidden="1">{"CAJA_SET96",#N/A,FALSE,"CAJA3";"ING_CORR_SET96",#N/A,FALSE,"CAJA3";"SUNAT_AD_SET96",#N/A,FALSE,"ADUANAS"}</definedName>
    <definedName name="htrfb" localSheetId="3" hidden="1">{"CAJA_SET96",#N/A,FALSE,"CAJA3";"ING_CORR_SET96",#N/A,FALSE,"CAJA3";"SUNAT_AD_SET96",#N/A,FALSE,"ADUANAS"}</definedName>
    <definedName name="htrfb" localSheetId="4" hidden="1">{"CAJA_SET96",#N/A,FALSE,"CAJA3";"ING_CORR_SET96",#N/A,FALSE,"CAJA3";"SUNAT_AD_SET96",#N/A,FALSE,"ADUANAS"}</definedName>
    <definedName name="htrfb" localSheetId="5" hidden="1">{"CAJA_SET96",#N/A,FALSE,"CAJA3";"ING_CORR_SET96",#N/A,FALSE,"CAJA3";"SUNAT_AD_SET96",#N/A,FALSE,"ADUANAS"}</definedName>
    <definedName name="htrfb" localSheetId="6" hidden="1">{"CAJA_SET96",#N/A,FALSE,"CAJA3";"ING_CORR_SET96",#N/A,FALSE,"CAJA3";"SUNAT_AD_SET96",#N/A,FALSE,"ADUANAS"}</definedName>
    <definedName name="htrfb" localSheetId="7" hidden="1">{"CAJA_SET96",#N/A,FALSE,"CAJA3";"ING_CORR_SET96",#N/A,FALSE,"CAJA3";"SUNAT_AD_SET96",#N/A,FALSE,"ADUANAS"}</definedName>
    <definedName name="htrfb" localSheetId="8" hidden="1">{"CAJA_SET96",#N/A,FALSE,"CAJA3";"ING_CORR_SET96",#N/A,FALSE,"CAJA3";"SUNAT_AD_SET96",#N/A,FALSE,"ADUANAS"}</definedName>
    <definedName name="htrfb" localSheetId="9" hidden="1">{"CAJA_SET96",#N/A,FALSE,"CAJA3";"ING_CORR_SET96",#N/A,FALSE,"CAJA3";"SUNAT_AD_SET96",#N/A,FALSE,"ADUANAS"}</definedName>
    <definedName name="htrfb" localSheetId="10" hidden="1">{"CAJA_SET96",#N/A,FALSE,"CAJA3";"ING_CORR_SET96",#N/A,FALSE,"CAJA3";"SUNAT_AD_SET96",#N/A,FALSE,"ADUANAS"}</definedName>
    <definedName name="htrfb" localSheetId="11" hidden="1">{"CAJA_SET96",#N/A,FALSE,"CAJA3";"ING_CORR_SET96",#N/A,FALSE,"CAJA3";"SUNAT_AD_SET96",#N/A,FALSE,"ADUANAS"}</definedName>
    <definedName name="htrfb" localSheetId="12" hidden="1">{"CAJA_SET96",#N/A,FALSE,"CAJA3";"ING_CORR_SET96",#N/A,FALSE,"CAJA3";"SUNAT_AD_SET96",#N/A,FALSE,"ADUANAS"}</definedName>
    <definedName name="htrfb" localSheetId="13" hidden="1">{"CAJA_SET96",#N/A,FALSE,"CAJA3";"ING_CORR_SET96",#N/A,FALSE,"CAJA3";"SUNAT_AD_SET96",#N/A,FALSE,"ADUANAS"}</definedName>
    <definedName name="htrfb" localSheetId="14" hidden="1">{"CAJA_SET96",#N/A,FALSE,"CAJA3";"ING_CORR_SET96",#N/A,FALSE,"CAJA3";"SUNAT_AD_SET96",#N/A,FALSE,"ADUANAS"}</definedName>
    <definedName name="htrfb" localSheetId="15" hidden="1">{"CAJA_SET96",#N/A,FALSE,"CAJA3";"ING_CORR_SET96",#N/A,FALSE,"CAJA3";"SUNAT_AD_SET96",#N/A,FALSE,"ADUANAS"}</definedName>
    <definedName name="htrfb" hidden="1">{"CAJA_SET96",#N/A,FALSE,"CAJA3";"ING_CORR_SET96",#N/A,FALSE,"CAJA3";"SUNAT_AD_SET96",#N/A,FALSE,"ADUANAS"}</definedName>
    <definedName name="hyui" localSheetId="17" hidden="1">{"SUNAT_AD_AGO96",#N/A,FALSE,"ADUANAS";"CAJA_AGO96",#N/A,FALSE,"CAJA3";"ING_CORR_AGO96",#N/A,FALSE,"CAJA3"}</definedName>
    <definedName name="hyui" localSheetId="27" hidden="1">{"SUNAT_AD_AGO96",#N/A,FALSE,"ADUANAS";"CAJA_AGO96",#N/A,FALSE,"CAJA3";"ING_CORR_AGO96",#N/A,FALSE,"CAJA3"}</definedName>
    <definedName name="hyui" localSheetId="20" hidden="1">{0,0,0,0;0,0,0,0;0,0,0,0}</definedName>
    <definedName name="hyui" localSheetId="21" hidden="1">{"SUNAT_AD_AGO96",#N/A,FALSE,"ADUANAS";"CAJA_AGO96",#N/A,FALSE,"CAJA3";"ING_CORR_AGO96",#N/A,FALSE,"CAJA3"}</definedName>
    <definedName name="hyui" localSheetId="22" hidden="1">{"SUNAT_AD_AGO96",#N/A,FALSE,"ADUANAS";"CAJA_AGO96",#N/A,FALSE,"CAJA3";"ING_CORR_AGO96",#N/A,FALSE,"CAJA3"}</definedName>
    <definedName name="hyui" localSheetId="32" hidden="1">{"SUNAT_AD_AGO96",#N/A,FALSE,"ADUANAS";"CAJA_AGO96",#N/A,FALSE,"CAJA3";"ING_CORR_AGO96",#N/A,FALSE,"CAJA3"}</definedName>
    <definedName name="hyui" localSheetId="34" hidden="1">{"SUNAT_AD_AGO96",#N/A,FALSE,"ADUANAS";"CAJA_AGO96",#N/A,FALSE,"CAJA3";"ING_CORR_AGO96",#N/A,FALSE,"CAJA3"}</definedName>
    <definedName name="hyui" localSheetId="36" hidden="1">{"SUNAT_AD_AGO96",#N/A,FALSE,"ADUANAS";"CAJA_AGO96",#N/A,FALSE,"CAJA3";"ING_CORR_AGO96",#N/A,FALSE,"CAJA3"}</definedName>
    <definedName name="hyui" localSheetId="38" hidden="1">{"SUNAT_AD_AGO96",#N/A,FALSE,"ADUANAS";"CAJA_AGO96",#N/A,FALSE,"CAJA3";"ING_CORR_AGO96",#N/A,FALSE,"CAJA3"}</definedName>
    <definedName name="hyui" localSheetId="39" hidden="1">{"SUNAT_AD_AGO96",#N/A,FALSE,"ADUANAS";"CAJA_AGO96",#N/A,FALSE,"CAJA3";"ING_CORR_AGO96",#N/A,FALSE,"CAJA3"}</definedName>
    <definedName name="hyui" localSheetId="40" hidden="1">{"SUNAT_AD_AGO96",#N/A,FALSE,"ADUANAS";"CAJA_AGO96",#N/A,FALSE,"CAJA3";"ING_CORR_AGO96",#N/A,FALSE,"CAJA3"}</definedName>
    <definedName name="hyui" localSheetId="45" hidden="1">{"SUNAT_AD_AGO96",#N/A,FALSE,"ADUANAS";"CAJA_AGO96",#N/A,FALSE,"CAJA3";"ING_CORR_AGO96",#N/A,FALSE,"CAJA3"}</definedName>
    <definedName name="hyui" localSheetId="46" hidden="1">{"SUNAT_AD_AGO96",#N/A,FALSE,"ADUANAS";"CAJA_AGO96",#N/A,FALSE,"CAJA3";"ING_CORR_AGO96",#N/A,FALSE,"CAJA3"}</definedName>
    <definedName name="hyui" localSheetId="49" hidden="1">{"SUNAT_AD_AGO96",#N/A,FALSE,"ADUANAS";"CAJA_AGO96",#N/A,FALSE,"CAJA3";"ING_CORR_AGO96",#N/A,FALSE,"CAJA3"}</definedName>
    <definedName name="hyui" localSheetId="50" hidden="1">{"SUNAT_AD_AGO96",#N/A,FALSE,"ADUANAS";"CAJA_AGO96",#N/A,FALSE,"CAJA3";"ING_CORR_AGO96",#N/A,FALSE,"CAJA3"}</definedName>
    <definedName name="hyui" localSheetId="35" hidden="1">{"SUNAT_AD_AGO96",#N/A,FALSE,"ADUANAS";"CAJA_AGO96",#N/A,FALSE,"CAJA3";"ING_CORR_AGO96",#N/A,FALSE,"CAJA3"}</definedName>
    <definedName name="hyui" localSheetId="37" hidden="1">{"SUNAT_AD_AGO96",#N/A,FALSE,"ADUANAS";"CAJA_AGO96",#N/A,FALSE,"CAJA3";"ING_CORR_AGO96",#N/A,FALSE,"CAJA3"}</definedName>
    <definedName name="hyui" localSheetId="1" hidden="1">{"SUNAT_AD_AGO96",#N/A,FALSE,"ADUANAS";"CAJA_AGO96",#N/A,FALSE,"CAJA3";"ING_CORR_AGO96",#N/A,FALSE,"CAJA3"}</definedName>
    <definedName name="hyui" localSheetId="2" hidden="1">{"SUNAT_AD_AGO96",#N/A,FALSE,"ADUANAS";"CAJA_AGO96",#N/A,FALSE,"CAJA3";"ING_CORR_AGO96",#N/A,FALSE,"CAJA3"}</definedName>
    <definedName name="hyui" localSheetId="3" hidden="1">{"SUNAT_AD_AGO96",#N/A,FALSE,"ADUANAS";"CAJA_AGO96",#N/A,FALSE,"CAJA3";"ING_CORR_AGO96",#N/A,FALSE,"CAJA3"}</definedName>
    <definedName name="hyui" localSheetId="4" hidden="1">{"SUNAT_AD_AGO96",#N/A,FALSE,"ADUANAS";"CAJA_AGO96",#N/A,FALSE,"CAJA3";"ING_CORR_AGO96",#N/A,FALSE,"CAJA3"}</definedName>
    <definedName name="hyui" localSheetId="5" hidden="1">{"SUNAT_AD_AGO96",#N/A,FALSE,"ADUANAS";"CAJA_AGO96",#N/A,FALSE,"CAJA3";"ING_CORR_AGO96",#N/A,FALSE,"CAJA3"}</definedName>
    <definedName name="hyui" localSheetId="6" hidden="1">{"SUNAT_AD_AGO96",#N/A,FALSE,"ADUANAS";"CAJA_AGO96",#N/A,FALSE,"CAJA3";"ING_CORR_AGO96",#N/A,FALSE,"CAJA3"}</definedName>
    <definedName name="hyui" localSheetId="7" hidden="1">{"SUNAT_AD_AGO96",#N/A,FALSE,"ADUANAS";"CAJA_AGO96",#N/A,FALSE,"CAJA3";"ING_CORR_AGO96",#N/A,FALSE,"CAJA3"}</definedName>
    <definedName name="hyui" localSheetId="8" hidden="1">{"SUNAT_AD_AGO96",#N/A,FALSE,"ADUANAS";"CAJA_AGO96",#N/A,FALSE,"CAJA3";"ING_CORR_AGO96",#N/A,FALSE,"CAJA3"}</definedName>
    <definedName name="hyui" localSheetId="9" hidden="1">{"SUNAT_AD_AGO96",#N/A,FALSE,"ADUANAS";"CAJA_AGO96",#N/A,FALSE,"CAJA3";"ING_CORR_AGO96",#N/A,FALSE,"CAJA3"}</definedName>
    <definedName name="hyui" localSheetId="10" hidden="1">{"SUNAT_AD_AGO96",#N/A,FALSE,"ADUANAS";"CAJA_AGO96",#N/A,FALSE,"CAJA3";"ING_CORR_AGO96",#N/A,FALSE,"CAJA3"}</definedName>
    <definedName name="hyui" localSheetId="11" hidden="1">{"SUNAT_AD_AGO96",#N/A,FALSE,"ADUANAS";"CAJA_AGO96",#N/A,FALSE,"CAJA3";"ING_CORR_AGO96",#N/A,FALSE,"CAJA3"}</definedName>
    <definedName name="hyui" localSheetId="12" hidden="1">{"SUNAT_AD_AGO96",#N/A,FALSE,"ADUANAS";"CAJA_AGO96",#N/A,FALSE,"CAJA3";"ING_CORR_AGO96",#N/A,FALSE,"CAJA3"}</definedName>
    <definedName name="hyui" localSheetId="13" hidden="1">{"SUNAT_AD_AGO96",#N/A,FALSE,"ADUANAS";"CAJA_AGO96",#N/A,FALSE,"CAJA3";"ING_CORR_AGO96",#N/A,FALSE,"CAJA3"}</definedName>
    <definedName name="hyui" localSheetId="14" hidden="1">{"SUNAT_AD_AGO96",#N/A,FALSE,"ADUANAS";"CAJA_AGO96",#N/A,FALSE,"CAJA3";"ING_CORR_AGO96",#N/A,FALSE,"CAJA3"}</definedName>
    <definedName name="hyui" localSheetId="15" hidden="1">{"SUNAT_AD_AGO96",#N/A,FALSE,"ADUANAS";"CAJA_AGO96",#N/A,FALSE,"CAJA3";"ING_CORR_AGO96",#N/A,FALSE,"CAJA3"}</definedName>
    <definedName name="hyui" hidden="1">{"SUNAT_AD_AGO96",#N/A,FALSE,"ADUANAS";"CAJA_AGO96",#N/A,FALSE,"CAJA3";"ING_CORR_AGO96",#N/A,FALSE,"CAJA3"}</definedName>
    <definedName name="interes">[2]BD!$C$63</definedName>
    <definedName name="IyS">[2]BD!$C$58</definedName>
    <definedName name="jhgttfd" localSheetId="17" hidden="1">{"CAJA_SET96",#N/A,FALSE,"CAJA3";"ING_CORR_SET96",#N/A,FALSE,"CAJA3";"SUNAT_AD_SET96",#N/A,FALSE,"ADUANAS"}</definedName>
    <definedName name="jhgttfd" localSheetId="27" hidden="1">{"CAJA_SET96",#N/A,FALSE,"CAJA3";"ING_CORR_SET96",#N/A,FALSE,"CAJA3";"SUNAT_AD_SET96",#N/A,FALSE,"ADUANAS"}</definedName>
    <definedName name="jhgttfd" localSheetId="20" hidden="1">{0,0,0,0;0,0,0,0;0,0,0,0}</definedName>
    <definedName name="jhgttfd" localSheetId="21" hidden="1">{"CAJA_SET96",#N/A,FALSE,"CAJA3";"ING_CORR_SET96",#N/A,FALSE,"CAJA3";"SUNAT_AD_SET96",#N/A,FALSE,"ADUANAS"}</definedName>
    <definedName name="jhgttfd" localSheetId="22" hidden="1">{"CAJA_SET96",#N/A,FALSE,"CAJA3";"ING_CORR_SET96",#N/A,FALSE,"CAJA3";"SUNAT_AD_SET96",#N/A,FALSE,"ADUANAS"}</definedName>
    <definedName name="jhgttfd" localSheetId="32" hidden="1">{"CAJA_SET96",#N/A,FALSE,"CAJA3";"ING_CORR_SET96",#N/A,FALSE,"CAJA3";"SUNAT_AD_SET96",#N/A,FALSE,"ADUANAS"}</definedName>
    <definedName name="jhgttfd" localSheetId="34" hidden="1">{"CAJA_SET96",#N/A,FALSE,"CAJA3";"ING_CORR_SET96",#N/A,FALSE,"CAJA3";"SUNAT_AD_SET96",#N/A,FALSE,"ADUANAS"}</definedName>
    <definedName name="jhgttfd" localSheetId="36" hidden="1">{"CAJA_SET96",#N/A,FALSE,"CAJA3";"ING_CORR_SET96",#N/A,FALSE,"CAJA3";"SUNAT_AD_SET96",#N/A,FALSE,"ADUANAS"}</definedName>
    <definedName name="jhgttfd" localSheetId="38" hidden="1">{"CAJA_SET96",#N/A,FALSE,"CAJA3";"ING_CORR_SET96",#N/A,FALSE,"CAJA3";"SUNAT_AD_SET96",#N/A,FALSE,"ADUANAS"}</definedName>
    <definedName name="jhgttfd" localSheetId="39" hidden="1">{"CAJA_SET96",#N/A,FALSE,"CAJA3";"ING_CORR_SET96",#N/A,FALSE,"CAJA3";"SUNAT_AD_SET96",#N/A,FALSE,"ADUANAS"}</definedName>
    <definedName name="jhgttfd" localSheetId="40" hidden="1">{"CAJA_SET96",#N/A,FALSE,"CAJA3";"ING_CORR_SET96",#N/A,FALSE,"CAJA3";"SUNAT_AD_SET96",#N/A,FALSE,"ADUANAS"}</definedName>
    <definedName name="jhgttfd" localSheetId="45" hidden="1">{"CAJA_SET96",#N/A,FALSE,"CAJA3";"ING_CORR_SET96",#N/A,FALSE,"CAJA3";"SUNAT_AD_SET96",#N/A,FALSE,"ADUANAS"}</definedName>
    <definedName name="jhgttfd" localSheetId="46" hidden="1">{"CAJA_SET96",#N/A,FALSE,"CAJA3";"ING_CORR_SET96",#N/A,FALSE,"CAJA3";"SUNAT_AD_SET96",#N/A,FALSE,"ADUANAS"}</definedName>
    <definedName name="jhgttfd" localSheetId="49" hidden="1">{"CAJA_SET96",#N/A,FALSE,"CAJA3";"ING_CORR_SET96",#N/A,FALSE,"CAJA3";"SUNAT_AD_SET96",#N/A,FALSE,"ADUANAS"}</definedName>
    <definedName name="jhgttfd" localSheetId="50" hidden="1">{"CAJA_SET96",#N/A,FALSE,"CAJA3";"ING_CORR_SET96",#N/A,FALSE,"CAJA3";"SUNAT_AD_SET96",#N/A,FALSE,"ADUANAS"}</definedName>
    <definedName name="jhgttfd" localSheetId="35" hidden="1">{"CAJA_SET96",#N/A,FALSE,"CAJA3";"ING_CORR_SET96",#N/A,FALSE,"CAJA3";"SUNAT_AD_SET96",#N/A,FALSE,"ADUANAS"}</definedName>
    <definedName name="jhgttfd" localSheetId="37" hidden="1">{"CAJA_SET96",#N/A,FALSE,"CAJA3";"ING_CORR_SET96",#N/A,FALSE,"CAJA3";"SUNAT_AD_SET96",#N/A,FALSE,"ADUANAS"}</definedName>
    <definedName name="jhgttfd" localSheetId="1" hidden="1">{"CAJA_SET96",#N/A,FALSE,"CAJA3";"ING_CORR_SET96",#N/A,FALSE,"CAJA3";"SUNAT_AD_SET96",#N/A,FALSE,"ADUANAS"}</definedName>
    <definedName name="jhgttfd" localSheetId="2" hidden="1">{"CAJA_SET96",#N/A,FALSE,"CAJA3";"ING_CORR_SET96",#N/A,FALSE,"CAJA3";"SUNAT_AD_SET96",#N/A,FALSE,"ADUANAS"}</definedName>
    <definedName name="jhgttfd" localSheetId="3" hidden="1">{"CAJA_SET96",#N/A,FALSE,"CAJA3";"ING_CORR_SET96",#N/A,FALSE,"CAJA3";"SUNAT_AD_SET96",#N/A,FALSE,"ADUANAS"}</definedName>
    <definedName name="jhgttfd" localSheetId="4" hidden="1">{"CAJA_SET96",#N/A,FALSE,"CAJA3";"ING_CORR_SET96",#N/A,FALSE,"CAJA3";"SUNAT_AD_SET96",#N/A,FALSE,"ADUANAS"}</definedName>
    <definedName name="jhgttfd" localSheetId="5" hidden="1">{"CAJA_SET96",#N/A,FALSE,"CAJA3";"ING_CORR_SET96",#N/A,FALSE,"CAJA3";"SUNAT_AD_SET96",#N/A,FALSE,"ADUANAS"}</definedName>
    <definedName name="jhgttfd" localSheetId="6" hidden="1">{"CAJA_SET96",#N/A,FALSE,"CAJA3";"ING_CORR_SET96",#N/A,FALSE,"CAJA3";"SUNAT_AD_SET96",#N/A,FALSE,"ADUANAS"}</definedName>
    <definedName name="jhgttfd" localSheetId="7" hidden="1">{"CAJA_SET96",#N/A,FALSE,"CAJA3";"ING_CORR_SET96",#N/A,FALSE,"CAJA3";"SUNAT_AD_SET96",#N/A,FALSE,"ADUANAS"}</definedName>
    <definedName name="jhgttfd" localSheetId="8" hidden="1">{"CAJA_SET96",#N/A,FALSE,"CAJA3";"ING_CORR_SET96",#N/A,FALSE,"CAJA3";"SUNAT_AD_SET96",#N/A,FALSE,"ADUANAS"}</definedName>
    <definedName name="jhgttfd" localSheetId="9" hidden="1">{"CAJA_SET96",#N/A,FALSE,"CAJA3";"ING_CORR_SET96",#N/A,FALSE,"CAJA3";"SUNAT_AD_SET96",#N/A,FALSE,"ADUANAS"}</definedName>
    <definedName name="jhgttfd" localSheetId="10" hidden="1">{"CAJA_SET96",#N/A,FALSE,"CAJA3";"ING_CORR_SET96",#N/A,FALSE,"CAJA3";"SUNAT_AD_SET96",#N/A,FALSE,"ADUANAS"}</definedName>
    <definedName name="jhgttfd" localSheetId="11" hidden="1">{"CAJA_SET96",#N/A,FALSE,"CAJA3";"ING_CORR_SET96",#N/A,FALSE,"CAJA3";"SUNAT_AD_SET96",#N/A,FALSE,"ADUANAS"}</definedName>
    <definedName name="jhgttfd" localSheetId="12" hidden="1">{"CAJA_SET96",#N/A,FALSE,"CAJA3";"ING_CORR_SET96",#N/A,FALSE,"CAJA3";"SUNAT_AD_SET96",#N/A,FALSE,"ADUANAS"}</definedName>
    <definedName name="jhgttfd" localSheetId="13" hidden="1">{"CAJA_SET96",#N/A,FALSE,"CAJA3";"ING_CORR_SET96",#N/A,FALSE,"CAJA3";"SUNAT_AD_SET96",#N/A,FALSE,"ADUANAS"}</definedName>
    <definedName name="jhgttfd" localSheetId="14" hidden="1">{"CAJA_SET96",#N/A,FALSE,"CAJA3";"ING_CORR_SET96",#N/A,FALSE,"CAJA3";"SUNAT_AD_SET96",#N/A,FALSE,"ADUANAS"}</definedName>
    <definedName name="jhgttfd" localSheetId="15" hidden="1">{"CAJA_SET96",#N/A,FALSE,"CAJA3";"ING_CORR_SET96",#N/A,FALSE,"CAJA3";"SUNAT_AD_SET96",#N/A,FALSE,"ADUANAS"}</definedName>
    <definedName name="jhgttfd" hidden="1">{"CAJA_SET96",#N/A,FALSE,"CAJA3";"ING_CORR_SET96",#N/A,FALSE,"CAJA3";"SUNAT_AD_SET96",#N/A,FALSE,"ADUANAS"}</definedName>
    <definedName name="jiuig" localSheetId="17" hidden="1">{"CAJA_SET96",#N/A,FALSE,"CAJA3";"ING_CORR_SET96",#N/A,FALSE,"CAJA3";"SUNAT_AD_SET96",#N/A,FALSE,"ADUANAS"}</definedName>
    <definedName name="jiuig" localSheetId="27" hidden="1">{"CAJA_SET96",#N/A,FALSE,"CAJA3";"ING_CORR_SET96",#N/A,FALSE,"CAJA3";"SUNAT_AD_SET96",#N/A,FALSE,"ADUANAS"}</definedName>
    <definedName name="jiuig" localSheetId="20" hidden="1">{0,0,0,0;0,0,0,0;0,0,0,0}</definedName>
    <definedName name="jiuig" localSheetId="21" hidden="1">{"CAJA_SET96",#N/A,FALSE,"CAJA3";"ING_CORR_SET96",#N/A,FALSE,"CAJA3";"SUNAT_AD_SET96",#N/A,FALSE,"ADUANAS"}</definedName>
    <definedName name="jiuig" localSheetId="22" hidden="1">{"CAJA_SET96",#N/A,FALSE,"CAJA3";"ING_CORR_SET96",#N/A,FALSE,"CAJA3";"SUNAT_AD_SET96",#N/A,FALSE,"ADUANAS"}</definedName>
    <definedName name="jiuig" localSheetId="32" hidden="1">{"CAJA_SET96",#N/A,FALSE,"CAJA3";"ING_CORR_SET96",#N/A,FALSE,"CAJA3";"SUNAT_AD_SET96",#N/A,FALSE,"ADUANAS"}</definedName>
    <definedName name="jiuig" localSheetId="34" hidden="1">{"CAJA_SET96",#N/A,FALSE,"CAJA3";"ING_CORR_SET96",#N/A,FALSE,"CAJA3";"SUNAT_AD_SET96",#N/A,FALSE,"ADUANAS"}</definedName>
    <definedName name="jiuig" localSheetId="36" hidden="1">{"CAJA_SET96",#N/A,FALSE,"CAJA3";"ING_CORR_SET96",#N/A,FALSE,"CAJA3";"SUNAT_AD_SET96",#N/A,FALSE,"ADUANAS"}</definedName>
    <definedName name="jiuig" localSheetId="38" hidden="1">{"CAJA_SET96",#N/A,FALSE,"CAJA3";"ING_CORR_SET96",#N/A,FALSE,"CAJA3";"SUNAT_AD_SET96",#N/A,FALSE,"ADUANAS"}</definedName>
    <definedName name="jiuig" localSheetId="39" hidden="1">{"CAJA_SET96",#N/A,FALSE,"CAJA3";"ING_CORR_SET96",#N/A,FALSE,"CAJA3";"SUNAT_AD_SET96",#N/A,FALSE,"ADUANAS"}</definedName>
    <definedName name="jiuig" localSheetId="40" hidden="1">{"CAJA_SET96",#N/A,FALSE,"CAJA3";"ING_CORR_SET96",#N/A,FALSE,"CAJA3";"SUNAT_AD_SET96",#N/A,FALSE,"ADUANAS"}</definedName>
    <definedName name="jiuig" localSheetId="45" hidden="1">{"CAJA_SET96",#N/A,FALSE,"CAJA3";"ING_CORR_SET96",#N/A,FALSE,"CAJA3";"SUNAT_AD_SET96",#N/A,FALSE,"ADUANAS"}</definedName>
    <definedName name="jiuig" localSheetId="46" hidden="1">{"CAJA_SET96",#N/A,FALSE,"CAJA3";"ING_CORR_SET96",#N/A,FALSE,"CAJA3";"SUNAT_AD_SET96",#N/A,FALSE,"ADUANAS"}</definedName>
    <definedName name="jiuig" localSheetId="49" hidden="1">{"CAJA_SET96",#N/A,FALSE,"CAJA3";"ING_CORR_SET96",#N/A,FALSE,"CAJA3";"SUNAT_AD_SET96",#N/A,FALSE,"ADUANAS"}</definedName>
    <definedName name="jiuig" localSheetId="50" hidden="1">{"CAJA_SET96",#N/A,FALSE,"CAJA3";"ING_CORR_SET96",#N/A,FALSE,"CAJA3";"SUNAT_AD_SET96",#N/A,FALSE,"ADUANAS"}</definedName>
    <definedName name="jiuig" localSheetId="35" hidden="1">{"CAJA_SET96",#N/A,FALSE,"CAJA3";"ING_CORR_SET96",#N/A,FALSE,"CAJA3";"SUNAT_AD_SET96",#N/A,FALSE,"ADUANAS"}</definedName>
    <definedName name="jiuig" localSheetId="37" hidden="1">{"CAJA_SET96",#N/A,FALSE,"CAJA3";"ING_CORR_SET96",#N/A,FALSE,"CAJA3";"SUNAT_AD_SET96",#N/A,FALSE,"ADUANAS"}</definedName>
    <definedName name="jiuig" localSheetId="1" hidden="1">{"CAJA_SET96",#N/A,FALSE,"CAJA3";"ING_CORR_SET96",#N/A,FALSE,"CAJA3";"SUNAT_AD_SET96",#N/A,FALSE,"ADUANAS"}</definedName>
    <definedName name="jiuig" localSheetId="2" hidden="1">{"CAJA_SET96",#N/A,FALSE,"CAJA3";"ING_CORR_SET96",#N/A,FALSE,"CAJA3";"SUNAT_AD_SET96",#N/A,FALSE,"ADUANAS"}</definedName>
    <definedName name="jiuig" localSheetId="3" hidden="1">{"CAJA_SET96",#N/A,FALSE,"CAJA3";"ING_CORR_SET96",#N/A,FALSE,"CAJA3";"SUNAT_AD_SET96",#N/A,FALSE,"ADUANAS"}</definedName>
    <definedName name="jiuig" localSheetId="4" hidden="1">{"CAJA_SET96",#N/A,FALSE,"CAJA3";"ING_CORR_SET96",#N/A,FALSE,"CAJA3";"SUNAT_AD_SET96",#N/A,FALSE,"ADUANAS"}</definedName>
    <definedName name="jiuig" localSheetId="5" hidden="1">{"CAJA_SET96",#N/A,FALSE,"CAJA3";"ING_CORR_SET96",#N/A,FALSE,"CAJA3";"SUNAT_AD_SET96",#N/A,FALSE,"ADUANAS"}</definedName>
    <definedName name="jiuig" localSheetId="6" hidden="1">{"CAJA_SET96",#N/A,FALSE,"CAJA3";"ING_CORR_SET96",#N/A,FALSE,"CAJA3";"SUNAT_AD_SET96",#N/A,FALSE,"ADUANAS"}</definedName>
    <definedName name="jiuig" localSheetId="7" hidden="1">{"CAJA_SET96",#N/A,FALSE,"CAJA3";"ING_CORR_SET96",#N/A,FALSE,"CAJA3";"SUNAT_AD_SET96",#N/A,FALSE,"ADUANAS"}</definedName>
    <definedName name="jiuig" localSheetId="8" hidden="1">{"CAJA_SET96",#N/A,FALSE,"CAJA3";"ING_CORR_SET96",#N/A,FALSE,"CAJA3";"SUNAT_AD_SET96",#N/A,FALSE,"ADUANAS"}</definedName>
    <definedName name="jiuig" localSheetId="9" hidden="1">{"CAJA_SET96",#N/A,FALSE,"CAJA3";"ING_CORR_SET96",#N/A,FALSE,"CAJA3";"SUNAT_AD_SET96",#N/A,FALSE,"ADUANAS"}</definedName>
    <definedName name="jiuig" localSheetId="10" hidden="1">{"CAJA_SET96",#N/A,FALSE,"CAJA3";"ING_CORR_SET96",#N/A,FALSE,"CAJA3";"SUNAT_AD_SET96",#N/A,FALSE,"ADUANAS"}</definedName>
    <definedName name="jiuig" localSheetId="11" hidden="1">{"CAJA_SET96",#N/A,FALSE,"CAJA3";"ING_CORR_SET96",#N/A,FALSE,"CAJA3";"SUNAT_AD_SET96",#N/A,FALSE,"ADUANAS"}</definedName>
    <definedName name="jiuig" localSheetId="12" hidden="1">{"CAJA_SET96",#N/A,FALSE,"CAJA3";"ING_CORR_SET96",#N/A,FALSE,"CAJA3";"SUNAT_AD_SET96",#N/A,FALSE,"ADUANAS"}</definedName>
    <definedName name="jiuig" localSheetId="13" hidden="1">{"CAJA_SET96",#N/A,FALSE,"CAJA3";"ING_CORR_SET96",#N/A,FALSE,"CAJA3";"SUNAT_AD_SET96",#N/A,FALSE,"ADUANAS"}</definedName>
    <definedName name="jiuig" localSheetId="14" hidden="1">{"CAJA_SET96",#N/A,FALSE,"CAJA3";"ING_CORR_SET96",#N/A,FALSE,"CAJA3";"SUNAT_AD_SET96",#N/A,FALSE,"ADUANAS"}</definedName>
    <definedName name="jiuig" localSheetId="15" hidden="1">{"CAJA_SET96",#N/A,FALSE,"CAJA3";"ING_CORR_SET96",#N/A,FALSE,"CAJA3";"SUNAT_AD_SET96",#N/A,FALSE,"ADUANAS"}</definedName>
    <definedName name="jiuig" hidden="1">{"CAJA_SET96",#N/A,FALSE,"CAJA3";"ING_CORR_SET96",#N/A,FALSE,"CAJA3";"SUNAT_AD_SET96",#N/A,FALSE,"ADUANAS"}</definedName>
    <definedName name="jjjjjjjjjjjjjjjjjjjjjjjjjjjjjjjjjjjjjjjjjjjjjjjjjjjjjjjj" localSheetId="17" hidden="1">{"CAJA_SET96",#N/A,FALSE,"CAJA3";"ING_CORR_SET96",#N/A,FALSE,"CAJA3";"SUNAT_AD_SET96",#N/A,FALSE,"ADUANAS"}</definedName>
    <definedName name="jjjjjjjjjjjjjjjjjjjjjjjjjjjjjjjjjjjjjjjjjjjjjjjjjjjjjjjj" localSheetId="27" hidden="1">{"CAJA_SET96",#N/A,FALSE,"CAJA3";"ING_CORR_SET96",#N/A,FALSE,"CAJA3";"SUNAT_AD_SET96",#N/A,FALSE,"ADUANAS"}</definedName>
    <definedName name="jjjjjjjjjjjjjjjjjjjjjjjjjjjjjjjjjjjjjjjjjjjjjjjjjjjjjjjj" localSheetId="20" hidden="1">{0,0,0,0;0,0,0,0;0,0,0,0}</definedName>
    <definedName name="jjjjjjjjjjjjjjjjjjjjjjjjjjjjjjjjjjjjjjjjjjjjjjjjjjjjjjjj" localSheetId="21" hidden="1">{"CAJA_SET96",#N/A,FALSE,"CAJA3";"ING_CORR_SET96",#N/A,FALSE,"CAJA3";"SUNAT_AD_SET96",#N/A,FALSE,"ADUANAS"}</definedName>
    <definedName name="jjjjjjjjjjjjjjjjjjjjjjjjjjjjjjjjjjjjjjjjjjjjjjjjjjjjjjjj" localSheetId="22" hidden="1">{"CAJA_SET96",#N/A,FALSE,"CAJA3";"ING_CORR_SET96",#N/A,FALSE,"CAJA3";"SUNAT_AD_SET96",#N/A,FALSE,"ADUANAS"}</definedName>
    <definedName name="jjjjjjjjjjjjjjjjjjjjjjjjjjjjjjjjjjjjjjjjjjjjjjjjjjjjjjjj" localSheetId="32" hidden="1">{"CAJA_SET96",#N/A,FALSE,"CAJA3";"ING_CORR_SET96",#N/A,FALSE,"CAJA3";"SUNAT_AD_SET96",#N/A,FALSE,"ADUANAS"}</definedName>
    <definedName name="jjjjjjjjjjjjjjjjjjjjjjjjjjjjjjjjjjjjjjjjjjjjjjjjjjjjjjjj" localSheetId="34" hidden="1">{"CAJA_SET96",#N/A,FALSE,"CAJA3";"ING_CORR_SET96",#N/A,FALSE,"CAJA3";"SUNAT_AD_SET96",#N/A,FALSE,"ADUANAS"}</definedName>
    <definedName name="jjjjjjjjjjjjjjjjjjjjjjjjjjjjjjjjjjjjjjjjjjjjjjjjjjjjjjjj" localSheetId="36" hidden="1">{"CAJA_SET96",#N/A,FALSE,"CAJA3";"ING_CORR_SET96",#N/A,FALSE,"CAJA3";"SUNAT_AD_SET96",#N/A,FALSE,"ADUANAS"}</definedName>
    <definedName name="jjjjjjjjjjjjjjjjjjjjjjjjjjjjjjjjjjjjjjjjjjjjjjjjjjjjjjjj" localSheetId="38" hidden="1">{"CAJA_SET96",#N/A,FALSE,"CAJA3";"ING_CORR_SET96",#N/A,FALSE,"CAJA3";"SUNAT_AD_SET96",#N/A,FALSE,"ADUANAS"}</definedName>
    <definedName name="jjjjjjjjjjjjjjjjjjjjjjjjjjjjjjjjjjjjjjjjjjjjjjjjjjjjjjjj" localSheetId="39" hidden="1">{"CAJA_SET96",#N/A,FALSE,"CAJA3";"ING_CORR_SET96",#N/A,FALSE,"CAJA3";"SUNAT_AD_SET96",#N/A,FALSE,"ADUANAS"}</definedName>
    <definedName name="jjjjjjjjjjjjjjjjjjjjjjjjjjjjjjjjjjjjjjjjjjjjjjjjjjjjjjjj" localSheetId="40" hidden="1">{"CAJA_SET96",#N/A,FALSE,"CAJA3";"ING_CORR_SET96",#N/A,FALSE,"CAJA3";"SUNAT_AD_SET96",#N/A,FALSE,"ADUANAS"}</definedName>
    <definedName name="jjjjjjjjjjjjjjjjjjjjjjjjjjjjjjjjjjjjjjjjjjjjjjjjjjjjjjjj" localSheetId="45" hidden="1">{"CAJA_SET96",#N/A,FALSE,"CAJA3";"ING_CORR_SET96",#N/A,FALSE,"CAJA3";"SUNAT_AD_SET96",#N/A,FALSE,"ADUANAS"}</definedName>
    <definedName name="jjjjjjjjjjjjjjjjjjjjjjjjjjjjjjjjjjjjjjjjjjjjjjjjjjjjjjjj" localSheetId="46" hidden="1">{"CAJA_SET96",#N/A,FALSE,"CAJA3";"ING_CORR_SET96",#N/A,FALSE,"CAJA3";"SUNAT_AD_SET96",#N/A,FALSE,"ADUANAS"}</definedName>
    <definedName name="jjjjjjjjjjjjjjjjjjjjjjjjjjjjjjjjjjjjjjjjjjjjjjjjjjjjjjjj" localSheetId="49" hidden="1">{"CAJA_SET96",#N/A,FALSE,"CAJA3";"ING_CORR_SET96",#N/A,FALSE,"CAJA3";"SUNAT_AD_SET96",#N/A,FALSE,"ADUANAS"}</definedName>
    <definedName name="jjjjjjjjjjjjjjjjjjjjjjjjjjjjjjjjjjjjjjjjjjjjjjjjjjjjjjjj" localSheetId="50" hidden="1">{"CAJA_SET96",#N/A,FALSE,"CAJA3";"ING_CORR_SET96",#N/A,FALSE,"CAJA3";"SUNAT_AD_SET96",#N/A,FALSE,"ADUANAS"}</definedName>
    <definedName name="jjjjjjjjjjjjjjjjjjjjjjjjjjjjjjjjjjjjjjjjjjjjjjjjjjjjjjjj" localSheetId="35" hidden="1">{"CAJA_SET96",#N/A,FALSE,"CAJA3";"ING_CORR_SET96",#N/A,FALSE,"CAJA3";"SUNAT_AD_SET96",#N/A,FALSE,"ADUANAS"}</definedName>
    <definedName name="jjjjjjjjjjjjjjjjjjjjjjjjjjjjjjjjjjjjjjjjjjjjjjjjjjjjjjjj" localSheetId="37" hidden="1">{"CAJA_SET96",#N/A,FALSE,"CAJA3";"ING_CORR_SET96",#N/A,FALSE,"CAJA3";"SUNAT_AD_SET96",#N/A,FALSE,"ADUANAS"}</definedName>
    <definedName name="jjjjjjjjjjjjjjjjjjjjjjjjjjjjjjjjjjjjjjjjjjjjjjjjjjjjjjjj" localSheetId="1" hidden="1">{"CAJA_SET96",#N/A,FALSE,"CAJA3";"ING_CORR_SET96",#N/A,FALSE,"CAJA3";"SUNAT_AD_SET96",#N/A,FALSE,"ADUANAS"}</definedName>
    <definedName name="jjjjjjjjjjjjjjjjjjjjjjjjjjjjjjjjjjjjjjjjjjjjjjjjjjjjjjjj" localSheetId="2" hidden="1">{"CAJA_SET96",#N/A,FALSE,"CAJA3";"ING_CORR_SET96",#N/A,FALSE,"CAJA3";"SUNAT_AD_SET96",#N/A,FALSE,"ADUANAS"}</definedName>
    <definedName name="jjjjjjjjjjjjjjjjjjjjjjjjjjjjjjjjjjjjjjjjjjjjjjjjjjjjjjjj" localSheetId="3" hidden="1">{"CAJA_SET96",#N/A,FALSE,"CAJA3";"ING_CORR_SET96",#N/A,FALSE,"CAJA3";"SUNAT_AD_SET96",#N/A,FALSE,"ADUANAS"}</definedName>
    <definedName name="jjjjjjjjjjjjjjjjjjjjjjjjjjjjjjjjjjjjjjjjjjjjjjjjjjjjjjjj" localSheetId="4" hidden="1">{"CAJA_SET96",#N/A,FALSE,"CAJA3";"ING_CORR_SET96",#N/A,FALSE,"CAJA3";"SUNAT_AD_SET96",#N/A,FALSE,"ADUANAS"}</definedName>
    <definedName name="jjjjjjjjjjjjjjjjjjjjjjjjjjjjjjjjjjjjjjjjjjjjjjjjjjjjjjjj" localSheetId="5" hidden="1">{"CAJA_SET96",#N/A,FALSE,"CAJA3";"ING_CORR_SET96",#N/A,FALSE,"CAJA3";"SUNAT_AD_SET96",#N/A,FALSE,"ADUANAS"}</definedName>
    <definedName name="jjjjjjjjjjjjjjjjjjjjjjjjjjjjjjjjjjjjjjjjjjjjjjjjjjjjjjjj" localSheetId="6" hidden="1">{"CAJA_SET96",#N/A,FALSE,"CAJA3";"ING_CORR_SET96",#N/A,FALSE,"CAJA3";"SUNAT_AD_SET96",#N/A,FALSE,"ADUANAS"}</definedName>
    <definedName name="jjjjjjjjjjjjjjjjjjjjjjjjjjjjjjjjjjjjjjjjjjjjjjjjjjjjjjjj" localSheetId="7" hidden="1">{"CAJA_SET96",#N/A,FALSE,"CAJA3";"ING_CORR_SET96",#N/A,FALSE,"CAJA3";"SUNAT_AD_SET96",#N/A,FALSE,"ADUANAS"}</definedName>
    <definedName name="jjjjjjjjjjjjjjjjjjjjjjjjjjjjjjjjjjjjjjjjjjjjjjjjjjjjjjjj" localSheetId="8" hidden="1">{"CAJA_SET96",#N/A,FALSE,"CAJA3";"ING_CORR_SET96",#N/A,FALSE,"CAJA3";"SUNAT_AD_SET96",#N/A,FALSE,"ADUANAS"}</definedName>
    <definedName name="jjjjjjjjjjjjjjjjjjjjjjjjjjjjjjjjjjjjjjjjjjjjjjjjjjjjjjjj" localSheetId="9" hidden="1">{"CAJA_SET96",#N/A,FALSE,"CAJA3";"ING_CORR_SET96",#N/A,FALSE,"CAJA3";"SUNAT_AD_SET96",#N/A,FALSE,"ADUANAS"}</definedName>
    <definedName name="jjjjjjjjjjjjjjjjjjjjjjjjjjjjjjjjjjjjjjjjjjjjjjjjjjjjjjjj" localSheetId="10" hidden="1">{"CAJA_SET96",#N/A,FALSE,"CAJA3";"ING_CORR_SET96",#N/A,FALSE,"CAJA3";"SUNAT_AD_SET96",#N/A,FALSE,"ADUANAS"}</definedName>
    <definedName name="jjjjjjjjjjjjjjjjjjjjjjjjjjjjjjjjjjjjjjjjjjjjjjjjjjjjjjjj" localSheetId="11" hidden="1">{"CAJA_SET96",#N/A,FALSE,"CAJA3";"ING_CORR_SET96",#N/A,FALSE,"CAJA3";"SUNAT_AD_SET96",#N/A,FALSE,"ADUANAS"}</definedName>
    <definedName name="jjjjjjjjjjjjjjjjjjjjjjjjjjjjjjjjjjjjjjjjjjjjjjjjjjjjjjjj" localSheetId="12" hidden="1">{"CAJA_SET96",#N/A,FALSE,"CAJA3";"ING_CORR_SET96",#N/A,FALSE,"CAJA3";"SUNAT_AD_SET96",#N/A,FALSE,"ADUANAS"}</definedName>
    <definedName name="jjjjjjjjjjjjjjjjjjjjjjjjjjjjjjjjjjjjjjjjjjjjjjjjjjjjjjjj" localSheetId="13" hidden="1">{"CAJA_SET96",#N/A,FALSE,"CAJA3";"ING_CORR_SET96",#N/A,FALSE,"CAJA3";"SUNAT_AD_SET96",#N/A,FALSE,"ADUANAS"}</definedName>
    <definedName name="jjjjjjjjjjjjjjjjjjjjjjjjjjjjjjjjjjjjjjjjjjjjjjjjjjjjjjjj" localSheetId="14" hidden="1">{"CAJA_SET96",#N/A,FALSE,"CAJA3";"ING_CORR_SET96",#N/A,FALSE,"CAJA3";"SUNAT_AD_SET96",#N/A,FALSE,"ADUANAS"}</definedName>
    <definedName name="jjjjjjjjjjjjjjjjjjjjjjjjjjjjjjjjjjjjjjjjjjjjjjjjjjjjjjjj" localSheetId="15" hidden="1">{"CAJA_SET96",#N/A,FALSE,"CAJA3";"ING_CORR_SET96",#N/A,FALSE,"CAJA3";"SUNAT_AD_SET96",#N/A,FALSE,"ADUANAS"}</definedName>
    <definedName name="jjjjjjjjjjjjjjjjjjjjjjjjjjjjjjjjjjjjjjjjjjjjjjjjjjjjjjjj" hidden="1">{"CAJA_SET96",#N/A,FALSE,"CAJA3";"ING_CORR_SET96",#N/A,FALSE,"CAJA3";"SUNAT_AD_SET96",#N/A,FALSE,"ADUANAS"}</definedName>
    <definedName name="juyfres" localSheetId="17" hidden="1">{"SUNAT_AD_AGO96",#N/A,FALSE,"ADUANAS";"CAJA_AGO96",#N/A,FALSE,"CAJA3";"ING_CORR_AGO96",#N/A,FALSE,"CAJA3"}</definedName>
    <definedName name="juyfres" localSheetId="27" hidden="1">{"SUNAT_AD_AGO96",#N/A,FALSE,"ADUANAS";"CAJA_AGO96",#N/A,FALSE,"CAJA3";"ING_CORR_AGO96",#N/A,FALSE,"CAJA3"}</definedName>
    <definedName name="juyfres" localSheetId="20" hidden="1">{0,0,0,0;0,0,0,0;0,0,0,0}</definedName>
    <definedName name="juyfres" localSheetId="21" hidden="1">{"SUNAT_AD_AGO96",#N/A,FALSE,"ADUANAS";"CAJA_AGO96",#N/A,FALSE,"CAJA3";"ING_CORR_AGO96",#N/A,FALSE,"CAJA3"}</definedName>
    <definedName name="juyfres" localSheetId="22" hidden="1">{"SUNAT_AD_AGO96",#N/A,FALSE,"ADUANAS";"CAJA_AGO96",#N/A,FALSE,"CAJA3";"ING_CORR_AGO96",#N/A,FALSE,"CAJA3"}</definedName>
    <definedName name="juyfres" localSheetId="32" hidden="1">{"SUNAT_AD_AGO96",#N/A,FALSE,"ADUANAS";"CAJA_AGO96",#N/A,FALSE,"CAJA3";"ING_CORR_AGO96",#N/A,FALSE,"CAJA3"}</definedName>
    <definedName name="juyfres" localSheetId="34" hidden="1">{"SUNAT_AD_AGO96",#N/A,FALSE,"ADUANAS";"CAJA_AGO96",#N/A,FALSE,"CAJA3";"ING_CORR_AGO96",#N/A,FALSE,"CAJA3"}</definedName>
    <definedName name="juyfres" localSheetId="36" hidden="1">{"SUNAT_AD_AGO96",#N/A,FALSE,"ADUANAS";"CAJA_AGO96",#N/A,FALSE,"CAJA3";"ING_CORR_AGO96",#N/A,FALSE,"CAJA3"}</definedName>
    <definedName name="juyfres" localSheetId="38" hidden="1">{"SUNAT_AD_AGO96",#N/A,FALSE,"ADUANAS";"CAJA_AGO96",#N/A,FALSE,"CAJA3";"ING_CORR_AGO96",#N/A,FALSE,"CAJA3"}</definedName>
    <definedName name="juyfres" localSheetId="39" hidden="1">{"SUNAT_AD_AGO96",#N/A,FALSE,"ADUANAS";"CAJA_AGO96",#N/A,FALSE,"CAJA3";"ING_CORR_AGO96",#N/A,FALSE,"CAJA3"}</definedName>
    <definedName name="juyfres" localSheetId="40" hidden="1">{"SUNAT_AD_AGO96",#N/A,FALSE,"ADUANAS";"CAJA_AGO96",#N/A,FALSE,"CAJA3";"ING_CORR_AGO96",#N/A,FALSE,"CAJA3"}</definedName>
    <definedName name="juyfres" localSheetId="45" hidden="1">{"SUNAT_AD_AGO96",#N/A,FALSE,"ADUANAS";"CAJA_AGO96",#N/A,FALSE,"CAJA3";"ING_CORR_AGO96",#N/A,FALSE,"CAJA3"}</definedName>
    <definedName name="juyfres" localSheetId="46" hidden="1">{"SUNAT_AD_AGO96",#N/A,FALSE,"ADUANAS";"CAJA_AGO96",#N/A,FALSE,"CAJA3";"ING_CORR_AGO96",#N/A,FALSE,"CAJA3"}</definedName>
    <definedName name="juyfres" localSheetId="49" hidden="1">{"SUNAT_AD_AGO96",#N/A,FALSE,"ADUANAS";"CAJA_AGO96",#N/A,FALSE,"CAJA3";"ING_CORR_AGO96",#N/A,FALSE,"CAJA3"}</definedName>
    <definedName name="juyfres" localSheetId="50" hidden="1">{"SUNAT_AD_AGO96",#N/A,FALSE,"ADUANAS";"CAJA_AGO96",#N/A,FALSE,"CAJA3";"ING_CORR_AGO96",#N/A,FALSE,"CAJA3"}</definedName>
    <definedName name="juyfres" localSheetId="35" hidden="1">{"SUNAT_AD_AGO96",#N/A,FALSE,"ADUANAS";"CAJA_AGO96",#N/A,FALSE,"CAJA3";"ING_CORR_AGO96",#N/A,FALSE,"CAJA3"}</definedName>
    <definedName name="juyfres" localSheetId="37" hidden="1">{"SUNAT_AD_AGO96",#N/A,FALSE,"ADUANAS";"CAJA_AGO96",#N/A,FALSE,"CAJA3";"ING_CORR_AGO96",#N/A,FALSE,"CAJA3"}</definedName>
    <definedName name="juyfres" localSheetId="1" hidden="1">{"SUNAT_AD_AGO96",#N/A,FALSE,"ADUANAS";"CAJA_AGO96",#N/A,FALSE,"CAJA3";"ING_CORR_AGO96",#N/A,FALSE,"CAJA3"}</definedName>
    <definedName name="juyfres" localSheetId="2" hidden="1">{"SUNAT_AD_AGO96",#N/A,FALSE,"ADUANAS";"CAJA_AGO96",#N/A,FALSE,"CAJA3";"ING_CORR_AGO96",#N/A,FALSE,"CAJA3"}</definedName>
    <definedName name="juyfres" localSheetId="3" hidden="1">{"SUNAT_AD_AGO96",#N/A,FALSE,"ADUANAS";"CAJA_AGO96",#N/A,FALSE,"CAJA3";"ING_CORR_AGO96",#N/A,FALSE,"CAJA3"}</definedName>
    <definedName name="juyfres" localSheetId="4" hidden="1">{"SUNAT_AD_AGO96",#N/A,FALSE,"ADUANAS";"CAJA_AGO96",#N/A,FALSE,"CAJA3";"ING_CORR_AGO96",#N/A,FALSE,"CAJA3"}</definedName>
    <definedName name="juyfres" localSheetId="5" hidden="1">{"SUNAT_AD_AGO96",#N/A,FALSE,"ADUANAS";"CAJA_AGO96",#N/A,FALSE,"CAJA3";"ING_CORR_AGO96",#N/A,FALSE,"CAJA3"}</definedName>
    <definedName name="juyfres" localSheetId="6" hidden="1">{"SUNAT_AD_AGO96",#N/A,FALSE,"ADUANAS";"CAJA_AGO96",#N/A,FALSE,"CAJA3";"ING_CORR_AGO96",#N/A,FALSE,"CAJA3"}</definedName>
    <definedName name="juyfres" localSheetId="7" hidden="1">{"SUNAT_AD_AGO96",#N/A,FALSE,"ADUANAS";"CAJA_AGO96",#N/A,FALSE,"CAJA3";"ING_CORR_AGO96",#N/A,FALSE,"CAJA3"}</definedName>
    <definedName name="juyfres" localSheetId="8" hidden="1">{"SUNAT_AD_AGO96",#N/A,FALSE,"ADUANAS";"CAJA_AGO96",#N/A,FALSE,"CAJA3";"ING_CORR_AGO96",#N/A,FALSE,"CAJA3"}</definedName>
    <definedName name="juyfres" localSheetId="9" hidden="1">{"SUNAT_AD_AGO96",#N/A,FALSE,"ADUANAS";"CAJA_AGO96",#N/A,FALSE,"CAJA3";"ING_CORR_AGO96",#N/A,FALSE,"CAJA3"}</definedName>
    <definedName name="juyfres" localSheetId="10" hidden="1">{"SUNAT_AD_AGO96",#N/A,FALSE,"ADUANAS";"CAJA_AGO96",#N/A,FALSE,"CAJA3";"ING_CORR_AGO96",#N/A,FALSE,"CAJA3"}</definedName>
    <definedName name="juyfres" localSheetId="11" hidden="1">{"SUNAT_AD_AGO96",#N/A,FALSE,"ADUANAS";"CAJA_AGO96",#N/A,FALSE,"CAJA3";"ING_CORR_AGO96",#N/A,FALSE,"CAJA3"}</definedName>
    <definedName name="juyfres" localSheetId="12" hidden="1">{"SUNAT_AD_AGO96",#N/A,FALSE,"ADUANAS";"CAJA_AGO96",#N/A,FALSE,"CAJA3";"ING_CORR_AGO96",#N/A,FALSE,"CAJA3"}</definedName>
    <definedName name="juyfres" localSheetId="13" hidden="1">{"SUNAT_AD_AGO96",#N/A,FALSE,"ADUANAS";"CAJA_AGO96",#N/A,FALSE,"CAJA3";"ING_CORR_AGO96",#N/A,FALSE,"CAJA3"}</definedName>
    <definedName name="juyfres" localSheetId="14" hidden="1">{"SUNAT_AD_AGO96",#N/A,FALSE,"ADUANAS";"CAJA_AGO96",#N/A,FALSE,"CAJA3";"ING_CORR_AGO96",#N/A,FALSE,"CAJA3"}</definedName>
    <definedName name="juyfres" localSheetId="15" hidden="1">{"SUNAT_AD_AGO96",#N/A,FALSE,"ADUANAS";"CAJA_AGO96",#N/A,FALSE,"CAJA3";"ING_CORR_AGO96",#N/A,FALSE,"CAJA3"}</definedName>
    <definedName name="juyfres" hidden="1">{"SUNAT_AD_AGO96",#N/A,FALSE,"ADUANAS";"CAJA_AGO96",#N/A,FALSE,"CAJA3";"ING_CORR_AGO96",#N/A,FALSE,"CAJA3"}</definedName>
    <definedName name="KSJSYYEHNFJDKD5822" localSheetId="17" hidden="1">{"SUNAT_AD_AGO96",#N/A,FALSE,"ADUANAS";"CAJA_AGO96",#N/A,FALSE,"CAJA3";"ING_CORR_AGO96",#N/A,FALSE,"CAJA3"}</definedName>
    <definedName name="KSJSYYEHNFJDKD5822" localSheetId="27" hidden="1">{"SUNAT_AD_AGO96",#N/A,FALSE,"ADUANAS";"CAJA_AGO96",#N/A,FALSE,"CAJA3";"ING_CORR_AGO96",#N/A,FALSE,"CAJA3"}</definedName>
    <definedName name="KSJSYYEHNFJDKD5822" localSheetId="20" hidden="1">{0,0,0,0;0,0,0,0;0,0,0,0}</definedName>
    <definedName name="KSJSYYEHNFJDKD5822" localSheetId="21" hidden="1">{"SUNAT_AD_AGO96",#N/A,FALSE,"ADUANAS";"CAJA_AGO96",#N/A,FALSE,"CAJA3";"ING_CORR_AGO96",#N/A,FALSE,"CAJA3"}</definedName>
    <definedName name="KSJSYYEHNFJDKD5822" localSheetId="22" hidden="1">{"SUNAT_AD_AGO96",#N/A,FALSE,"ADUANAS";"CAJA_AGO96",#N/A,FALSE,"CAJA3";"ING_CORR_AGO96",#N/A,FALSE,"CAJA3"}</definedName>
    <definedName name="KSJSYYEHNFJDKD5822" localSheetId="32" hidden="1">{"SUNAT_AD_AGO96",#N/A,FALSE,"ADUANAS";"CAJA_AGO96",#N/A,FALSE,"CAJA3";"ING_CORR_AGO96",#N/A,FALSE,"CAJA3"}</definedName>
    <definedName name="KSJSYYEHNFJDKD5822" localSheetId="34" hidden="1">{"SUNAT_AD_AGO96",#N/A,FALSE,"ADUANAS";"CAJA_AGO96",#N/A,FALSE,"CAJA3";"ING_CORR_AGO96",#N/A,FALSE,"CAJA3"}</definedName>
    <definedName name="KSJSYYEHNFJDKD5822" localSheetId="36" hidden="1">{"SUNAT_AD_AGO96",#N/A,FALSE,"ADUANAS";"CAJA_AGO96",#N/A,FALSE,"CAJA3";"ING_CORR_AGO96",#N/A,FALSE,"CAJA3"}</definedName>
    <definedName name="KSJSYYEHNFJDKD5822" localSheetId="38" hidden="1">{"SUNAT_AD_AGO96",#N/A,FALSE,"ADUANAS";"CAJA_AGO96",#N/A,FALSE,"CAJA3";"ING_CORR_AGO96",#N/A,FALSE,"CAJA3"}</definedName>
    <definedName name="KSJSYYEHNFJDKD5822" localSheetId="39" hidden="1">{"SUNAT_AD_AGO96",#N/A,FALSE,"ADUANAS";"CAJA_AGO96",#N/A,FALSE,"CAJA3";"ING_CORR_AGO96",#N/A,FALSE,"CAJA3"}</definedName>
    <definedName name="KSJSYYEHNFJDKD5822" localSheetId="40" hidden="1">{"SUNAT_AD_AGO96",#N/A,FALSE,"ADUANAS";"CAJA_AGO96",#N/A,FALSE,"CAJA3";"ING_CORR_AGO96",#N/A,FALSE,"CAJA3"}</definedName>
    <definedName name="KSJSYYEHNFJDKD5822" localSheetId="45" hidden="1">{"SUNAT_AD_AGO96",#N/A,FALSE,"ADUANAS";"CAJA_AGO96",#N/A,FALSE,"CAJA3";"ING_CORR_AGO96",#N/A,FALSE,"CAJA3"}</definedName>
    <definedName name="KSJSYYEHNFJDKD5822" localSheetId="46" hidden="1">{"SUNAT_AD_AGO96",#N/A,FALSE,"ADUANAS";"CAJA_AGO96",#N/A,FALSE,"CAJA3";"ING_CORR_AGO96",#N/A,FALSE,"CAJA3"}</definedName>
    <definedName name="KSJSYYEHNFJDKD5822" localSheetId="49" hidden="1">{"SUNAT_AD_AGO96",#N/A,FALSE,"ADUANAS";"CAJA_AGO96",#N/A,FALSE,"CAJA3";"ING_CORR_AGO96",#N/A,FALSE,"CAJA3"}</definedName>
    <definedName name="KSJSYYEHNFJDKD5822" localSheetId="50" hidden="1">{"SUNAT_AD_AGO96",#N/A,FALSE,"ADUANAS";"CAJA_AGO96",#N/A,FALSE,"CAJA3";"ING_CORR_AGO96",#N/A,FALSE,"CAJA3"}</definedName>
    <definedName name="KSJSYYEHNFJDKD5822" localSheetId="35" hidden="1">{"SUNAT_AD_AGO96",#N/A,FALSE,"ADUANAS";"CAJA_AGO96",#N/A,FALSE,"CAJA3";"ING_CORR_AGO96",#N/A,FALSE,"CAJA3"}</definedName>
    <definedName name="KSJSYYEHNFJDKD5822" localSheetId="37" hidden="1">{"SUNAT_AD_AGO96",#N/A,FALSE,"ADUANAS";"CAJA_AGO96",#N/A,FALSE,"CAJA3";"ING_CORR_AGO96",#N/A,FALSE,"CAJA3"}</definedName>
    <definedName name="KSJSYYEHNFJDKD5822" localSheetId="1" hidden="1">{"SUNAT_AD_AGO96",#N/A,FALSE,"ADUANAS";"CAJA_AGO96",#N/A,FALSE,"CAJA3";"ING_CORR_AGO96",#N/A,FALSE,"CAJA3"}</definedName>
    <definedName name="KSJSYYEHNFJDKD5822" localSheetId="2" hidden="1">{"SUNAT_AD_AGO96",#N/A,FALSE,"ADUANAS";"CAJA_AGO96",#N/A,FALSE,"CAJA3";"ING_CORR_AGO96",#N/A,FALSE,"CAJA3"}</definedName>
    <definedName name="KSJSYYEHNFJDKD5822" localSheetId="3" hidden="1">{"SUNAT_AD_AGO96",#N/A,FALSE,"ADUANAS";"CAJA_AGO96",#N/A,FALSE,"CAJA3";"ING_CORR_AGO96",#N/A,FALSE,"CAJA3"}</definedName>
    <definedName name="KSJSYYEHNFJDKD5822" localSheetId="4" hidden="1">{"SUNAT_AD_AGO96",#N/A,FALSE,"ADUANAS";"CAJA_AGO96",#N/A,FALSE,"CAJA3";"ING_CORR_AGO96",#N/A,FALSE,"CAJA3"}</definedName>
    <definedName name="KSJSYYEHNFJDKD5822" localSheetId="5" hidden="1">{"SUNAT_AD_AGO96",#N/A,FALSE,"ADUANAS";"CAJA_AGO96",#N/A,FALSE,"CAJA3";"ING_CORR_AGO96",#N/A,FALSE,"CAJA3"}</definedName>
    <definedName name="KSJSYYEHNFJDKD5822" localSheetId="6" hidden="1">{"SUNAT_AD_AGO96",#N/A,FALSE,"ADUANAS";"CAJA_AGO96",#N/A,FALSE,"CAJA3";"ING_CORR_AGO96",#N/A,FALSE,"CAJA3"}</definedName>
    <definedName name="KSJSYYEHNFJDKD5822" localSheetId="7" hidden="1">{"SUNAT_AD_AGO96",#N/A,FALSE,"ADUANAS";"CAJA_AGO96",#N/A,FALSE,"CAJA3";"ING_CORR_AGO96",#N/A,FALSE,"CAJA3"}</definedName>
    <definedName name="KSJSYYEHNFJDKD5822" localSheetId="8" hidden="1">{"SUNAT_AD_AGO96",#N/A,FALSE,"ADUANAS";"CAJA_AGO96",#N/A,FALSE,"CAJA3";"ING_CORR_AGO96",#N/A,FALSE,"CAJA3"}</definedName>
    <definedName name="KSJSYYEHNFJDKD5822" localSheetId="9" hidden="1">{"SUNAT_AD_AGO96",#N/A,FALSE,"ADUANAS";"CAJA_AGO96",#N/A,FALSE,"CAJA3";"ING_CORR_AGO96",#N/A,FALSE,"CAJA3"}</definedName>
    <definedName name="KSJSYYEHNFJDKD5822" localSheetId="10" hidden="1">{"SUNAT_AD_AGO96",#N/A,FALSE,"ADUANAS";"CAJA_AGO96",#N/A,FALSE,"CAJA3";"ING_CORR_AGO96",#N/A,FALSE,"CAJA3"}</definedName>
    <definedName name="KSJSYYEHNFJDKD5822" localSheetId="11" hidden="1">{"SUNAT_AD_AGO96",#N/A,FALSE,"ADUANAS";"CAJA_AGO96",#N/A,FALSE,"CAJA3";"ING_CORR_AGO96",#N/A,FALSE,"CAJA3"}</definedName>
    <definedName name="KSJSYYEHNFJDKD5822" localSheetId="12" hidden="1">{"SUNAT_AD_AGO96",#N/A,FALSE,"ADUANAS";"CAJA_AGO96",#N/A,FALSE,"CAJA3";"ING_CORR_AGO96",#N/A,FALSE,"CAJA3"}</definedName>
    <definedName name="KSJSYYEHNFJDKD5822" localSheetId="13" hidden="1">{"SUNAT_AD_AGO96",#N/A,FALSE,"ADUANAS";"CAJA_AGO96",#N/A,FALSE,"CAJA3";"ING_CORR_AGO96",#N/A,FALSE,"CAJA3"}</definedName>
    <definedName name="KSJSYYEHNFJDKD5822" localSheetId="14" hidden="1">{"SUNAT_AD_AGO96",#N/A,FALSE,"ADUANAS";"CAJA_AGO96",#N/A,FALSE,"CAJA3";"ING_CORR_AGO96",#N/A,FALSE,"CAJA3"}</definedName>
    <definedName name="KSJSYYEHNFJDKD5822" localSheetId="15" hidden="1">{"SUNAT_AD_AGO96",#N/A,FALSE,"ADUANAS";"CAJA_AGO96",#N/A,FALSE,"CAJA3";"ING_CORR_AGO96",#N/A,FALSE,"CAJA3"}</definedName>
    <definedName name="KSJSYYEHNFJDKD5822" hidden="1">{"SUNAT_AD_AGO96",#N/A,FALSE,"ADUANAS";"CAJA_AGO96",#N/A,FALSE,"CAJA3";"ING_CORR_AGO96",#N/A,FALSE,"CAJA3"}</definedName>
    <definedName name="m" localSheetId="17" hidden="1">{"CAJA_SET96",#N/A,FALSE,"CAJA3";"ING_CORR_SET96",#N/A,FALSE,"CAJA3";"SUNAT_AD_SET96",#N/A,FALSE,"ADUANAS"}</definedName>
    <definedName name="m" localSheetId="27" hidden="1">{"CAJA_SET96",#N/A,FALSE,"CAJA3";"ING_CORR_SET96",#N/A,FALSE,"CAJA3";"SUNAT_AD_SET96",#N/A,FALSE,"ADUANAS"}</definedName>
    <definedName name="m" localSheetId="20" hidden="1">{0,0,0,0;0,0,0,0;0,0,0,0}</definedName>
    <definedName name="m" localSheetId="21" hidden="1">{"CAJA_SET96",#N/A,FALSE,"CAJA3";"ING_CORR_SET96",#N/A,FALSE,"CAJA3";"SUNAT_AD_SET96",#N/A,FALSE,"ADUANAS"}</definedName>
    <definedName name="m" localSheetId="22" hidden="1">{"CAJA_SET96",#N/A,FALSE,"CAJA3";"ING_CORR_SET96",#N/A,FALSE,"CAJA3";"SUNAT_AD_SET96",#N/A,FALSE,"ADUANAS"}</definedName>
    <definedName name="m" localSheetId="32" hidden="1">{"CAJA_SET96",#N/A,FALSE,"CAJA3";"ING_CORR_SET96",#N/A,FALSE,"CAJA3";"SUNAT_AD_SET96",#N/A,FALSE,"ADUANAS"}</definedName>
    <definedName name="m" localSheetId="34" hidden="1">{"CAJA_SET96",#N/A,FALSE,"CAJA3";"ING_CORR_SET96",#N/A,FALSE,"CAJA3";"SUNAT_AD_SET96",#N/A,FALSE,"ADUANAS"}</definedName>
    <definedName name="m" localSheetId="36" hidden="1">{"CAJA_SET96",#N/A,FALSE,"CAJA3";"ING_CORR_SET96",#N/A,FALSE,"CAJA3";"SUNAT_AD_SET96",#N/A,FALSE,"ADUANAS"}</definedName>
    <definedName name="m" localSheetId="38" hidden="1">{"CAJA_SET96",#N/A,FALSE,"CAJA3";"ING_CORR_SET96",#N/A,FALSE,"CAJA3";"SUNAT_AD_SET96",#N/A,FALSE,"ADUANAS"}</definedName>
    <definedName name="m" localSheetId="39" hidden="1">{"CAJA_SET96",#N/A,FALSE,"CAJA3";"ING_CORR_SET96",#N/A,FALSE,"CAJA3";"SUNAT_AD_SET96",#N/A,FALSE,"ADUANAS"}</definedName>
    <definedName name="m" localSheetId="40" hidden="1">{"CAJA_SET96",#N/A,FALSE,"CAJA3";"ING_CORR_SET96",#N/A,FALSE,"CAJA3";"SUNAT_AD_SET96",#N/A,FALSE,"ADUANAS"}</definedName>
    <definedName name="m" localSheetId="45" hidden="1">{"CAJA_SET96",#N/A,FALSE,"CAJA3";"ING_CORR_SET96",#N/A,FALSE,"CAJA3";"SUNAT_AD_SET96",#N/A,FALSE,"ADUANAS"}</definedName>
    <definedName name="m" localSheetId="46" hidden="1">{"CAJA_SET96",#N/A,FALSE,"CAJA3";"ING_CORR_SET96",#N/A,FALSE,"CAJA3";"SUNAT_AD_SET96",#N/A,FALSE,"ADUANAS"}</definedName>
    <definedName name="m" localSheetId="49" hidden="1">{"CAJA_SET96",#N/A,FALSE,"CAJA3";"ING_CORR_SET96",#N/A,FALSE,"CAJA3";"SUNAT_AD_SET96",#N/A,FALSE,"ADUANAS"}</definedName>
    <definedName name="m" localSheetId="50" hidden="1">{"CAJA_SET96",#N/A,FALSE,"CAJA3";"ING_CORR_SET96",#N/A,FALSE,"CAJA3";"SUNAT_AD_SET96",#N/A,FALSE,"ADUANAS"}</definedName>
    <definedName name="m" localSheetId="35" hidden="1">{"CAJA_SET96",#N/A,FALSE,"CAJA3";"ING_CORR_SET96",#N/A,FALSE,"CAJA3";"SUNAT_AD_SET96",#N/A,FALSE,"ADUANAS"}</definedName>
    <definedName name="m" localSheetId="37" hidden="1">{"CAJA_SET96",#N/A,FALSE,"CAJA3";"ING_CORR_SET96",#N/A,FALSE,"CAJA3";"SUNAT_AD_SET96",#N/A,FALSE,"ADUANAS"}</definedName>
    <definedName name="m" localSheetId="1" hidden="1">{"CAJA_SET96",#N/A,FALSE,"CAJA3";"ING_CORR_SET96",#N/A,FALSE,"CAJA3";"SUNAT_AD_SET96",#N/A,FALSE,"ADUANAS"}</definedName>
    <definedName name="m" localSheetId="2" hidden="1">{"CAJA_SET96",#N/A,FALSE,"CAJA3";"ING_CORR_SET96",#N/A,FALSE,"CAJA3";"SUNAT_AD_SET96",#N/A,FALSE,"ADUANAS"}</definedName>
    <definedName name="m" localSheetId="3" hidden="1">{"CAJA_SET96",#N/A,FALSE,"CAJA3";"ING_CORR_SET96",#N/A,FALSE,"CAJA3";"SUNAT_AD_SET96",#N/A,FALSE,"ADUANAS"}</definedName>
    <definedName name="m" localSheetId="4" hidden="1">{"CAJA_SET96",#N/A,FALSE,"CAJA3";"ING_CORR_SET96",#N/A,FALSE,"CAJA3";"SUNAT_AD_SET96",#N/A,FALSE,"ADUANAS"}</definedName>
    <definedName name="m" localSheetId="5" hidden="1">{"CAJA_SET96",#N/A,FALSE,"CAJA3";"ING_CORR_SET96",#N/A,FALSE,"CAJA3";"SUNAT_AD_SET96",#N/A,FALSE,"ADUANAS"}</definedName>
    <definedName name="m" localSheetId="6" hidden="1">{"CAJA_SET96",#N/A,FALSE,"CAJA3";"ING_CORR_SET96",#N/A,FALSE,"CAJA3";"SUNAT_AD_SET96",#N/A,FALSE,"ADUANAS"}</definedName>
    <definedName name="m" localSheetId="7" hidden="1">{"CAJA_SET96",#N/A,FALSE,"CAJA3";"ING_CORR_SET96",#N/A,FALSE,"CAJA3";"SUNAT_AD_SET96",#N/A,FALSE,"ADUANAS"}</definedName>
    <definedName name="m" localSheetId="8" hidden="1">{"CAJA_SET96",#N/A,FALSE,"CAJA3";"ING_CORR_SET96",#N/A,FALSE,"CAJA3";"SUNAT_AD_SET96",#N/A,FALSE,"ADUANAS"}</definedName>
    <definedName name="m" localSheetId="9" hidden="1">{"CAJA_SET96",#N/A,FALSE,"CAJA3";"ING_CORR_SET96",#N/A,FALSE,"CAJA3";"SUNAT_AD_SET96",#N/A,FALSE,"ADUANAS"}</definedName>
    <definedName name="m" localSheetId="10" hidden="1">{"CAJA_SET96",#N/A,FALSE,"CAJA3";"ING_CORR_SET96",#N/A,FALSE,"CAJA3";"SUNAT_AD_SET96",#N/A,FALSE,"ADUANAS"}</definedName>
    <definedName name="m" localSheetId="11" hidden="1">{"CAJA_SET96",#N/A,FALSE,"CAJA3";"ING_CORR_SET96",#N/A,FALSE,"CAJA3";"SUNAT_AD_SET96",#N/A,FALSE,"ADUANAS"}</definedName>
    <definedName name="m" localSheetId="12" hidden="1">{"CAJA_SET96",#N/A,FALSE,"CAJA3";"ING_CORR_SET96",#N/A,FALSE,"CAJA3";"SUNAT_AD_SET96",#N/A,FALSE,"ADUANAS"}</definedName>
    <definedName name="m" localSheetId="13" hidden="1">{"CAJA_SET96",#N/A,FALSE,"CAJA3";"ING_CORR_SET96",#N/A,FALSE,"CAJA3";"SUNAT_AD_SET96",#N/A,FALSE,"ADUANAS"}</definedName>
    <definedName name="m" localSheetId="14" hidden="1">{"CAJA_SET96",#N/A,FALSE,"CAJA3";"ING_CORR_SET96",#N/A,FALSE,"CAJA3";"SUNAT_AD_SET96",#N/A,FALSE,"ADUANAS"}</definedName>
    <definedName name="m" localSheetId="15" hidden="1">{"CAJA_SET96",#N/A,FALSE,"CAJA3";"ING_CORR_SET96",#N/A,FALSE,"CAJA3";"SUNAT_AD_SET96",#N/A,FALSE,"ADUANAS"}</definedName>
    <definedName name="m" hidden="1">{"CAJA_SET96",#N/A,FALSE,"CAJA3";"ING_CORR_SET96",#N/A,FALSE,"CAJA3";"SUNAT_AD_SET96",#N/A,FALSE,"ADUANAS"}</definedName>
    <definedName name="medida_pobreza" localSheetId="22">[3]Listas!$B$2:$B$10</definedName>
    <definedName name="medida_pobreza" localSheetId="35">[3]Listas!$B$2:$B$10</definedName>
    <definedName name="medida_pobreza">[4]Listas!$B$2:$B$10</definedName>
    <definedName name="meses">[2]BD!$C$60</definedName>
    <definedName name="minimoanos">[2]BD!$O$3:$O$54</definedName>
    <definedName name="NADA" localSheetId="17" hidden="1">{"CAJA_SET96",#N/A,FALSE,"CAJA3";"ING_CORR_SET96",#N/A,FALSE,"CAJA3";"SUNAT_AD_SET96",#N/A,FALSE,"ADUANAS"}</definedName>
    <definedName name="NADA" localSheetId="27" hidden="1">{"CAJA_SET96",#N/A,FALSE,"CAJA3";"ING_CORR_SET96",#N/A,FALSE,"CAJA3";"SUNAT_AD_SET96",#N/A,FALSE,"ADUANAS"}</definedName>
    <definedName name="NADA" localSheetId="20" hidden="1">{0,0,0,0;0,0,0,0;0,0,0,0}</definedName>
    <definedName name="NADA" localSheetId="21" hidden="1">{"CAJA_SET96",#N/A,FALSE,"CAJA3";"ING_CORR_SET96",#N/A,FALSE,"CAJA3";"SUNAT_AD_SET96",#N/A,FALSE,"ADUANAS"}</definedName>
    <definedName name="NADA" localSheetId="22" hidden="1">{"CAJA_SET96",#N/A,FALSE,"CAJA3";"ING_CORR_SET96",#N/A,FALSE,"CAJA3";"SUNAT_AD_SET96",#N/A,FALSE,"ADUANAS"}</definedName>
    <definedName name="NADA" localSheetId="32" hidden="1">{"CAJA_SET96",#N/A,FALSE,"CAJA3";"ING_CORR_SET96",#N/A,FALSE,"CAJA3";"SUNAT_AD_SET96",#N/A,FALSE,"ADUANAS"}</definedName>
    <definedName name="NADA" localSheetId="34" hidden="1">{"CAJA_SET96",#N/A,FALSE,"CAJA3";"ING_CORR_SET96",#N/A,FALSE,"CAJA3";"SUNAT_AD_SET96",#N/A,FALSE,"ADUANAS"}</definedName>
    <definedName name="NADA" localSheetId="36" hidden="1">{"CAJA_SET96",#N/A,FALSE,"CAJA3";"ING_CORR_SET96",#N/A,FALSE,"CAJA3";"SUNAT_AD_SET96",#N/A,FALSE,"ADUANAS"}</definedName>
    <definedName name="NADA" localSheetId="38" hidden="1">{"CAJA_SET96",#N/A,FALSE,"CAJA3";"ING_CORR_SET96",#N/A,FALSE,"CAJA3";"SUNAT_AD_SET96",#N/A,FALSE,"ADUANAS"}</definedName>
    <definedName name="NADA" localSheetId="39" hidden="1">{"CAJA_SET96",#N/A,FALSE,"CAJA3";"ING_CORR_SET96",#N/A,FALSE,"CAJA3";"SUNAT_AD_SET96",#N/A,FALSE,"ADUANAS"}</definedName>
    <definedName name="NADA" localSheetId="40" hidden="1">{"CAJA_SET96",#N/A,FALSE,"CAJA3";"ING_CORR_SET96",#N/A,FALSE,"CAJA3";"SUNAT_AD_SET96",#N/A,FALSE,"ADUANAS"}</definedName>
    <definedName name="NADA" localSheetId="45" hidden="1">{"CAJA_SET96",#N/A,FALSE,"CAJA3";"ING_CORR_SET96",#N/A,FALSE,"CAJA3";"SUNAT_AD_SET96",#N/A,FALSE,"ADUANAS"}</definedName>
    <definedName name="NADA" localSheetId="46" hidden="1">{"CAJA_SET96",#N/A,FALSE,"CAJA3";"ING_CORR_SET96",#N/A,FALSE,"CAJA3";"SUNAT_AD_SET96",#N/A,FALSE,"ADUANAS"}</definedName>
    <definedName name="NADA" localSheetId="49" hidden="1">{"CAJA_SET96",#N/A,FALSE,"CAJA3";"ING_CORR_SET96",#N/A,FALSE,"CAJA3";"SUNAT_AD_SET96",#N/A,FALSE,"ADUANAS"}</definedName>
    <definedName name="NADA" localSheetId="50" hidden="1">{"CAJA_SET96",#N/A,FALSE,"CAJA3";"ING_CORR_SET96",#N/A,FALSE,"CAJA3";"SUNAT_AD_SET96",#N/A,FALSE,"ADUANAS"}</definedName>
    <definedName name="NADA" localSheetId="35" hidden="1">{"CAJA_SET96",#N/A,FALSE,"CAJA3";"ING_CORR_SET96",#N/A,FALSE,"CAJA3";"SUNAT_AD_SET96",#N/A,FALSE,"ADUANAS"}</definedName>
    <definedName name="NADA" localSheetId="37" hidden="1">{"CAJA_SET96",#N/A,FALSE,"CAJA3";"ING_CORR_SET96",#N/A,FALSE,"CAJA3";"SUNAT_AD_SET96",#N/A,FALSE,"ADUANAS"}</definedName>
    <definedName name="NADA" localSheetId="1" hidden="1">{"CAJA_SET96",#N/A,FALSE,"CAJA3";"ING_CORR_SET96",#N/A,FALSE,"CAJA3";"SUNAT_AD_SET96",#N/A,FALSE,"ADUANAS"}</definedName>
    <definedName name="NADA" localSheetId="2" hidden="1">{"CAJA_SET96",#N/A,FALSE,"CAJA3";"ING_CORR_SET96",#N/A,FALSE,"CAJA3";"SUNAT_AD_SET96",#N/A,FALSE,"ADUANAS"}</definedName>
    <definedName name="NADA" localSheetId="3" hidden="1">{"CAJA_SET96",#N/A,FALSE,"CAJA3";"ING_CORR_SET96",#N/A,FALSE,"CAJA3";"SUNAT_AD_SET96",#N/A,FALSE,"ADUANAS"}</definedName>
    <definedName name="NADA" localSheetId="4" hidden="1">{"CAJA_SET96",#N/A,FALSE,"CAJA3";"ING_CORR_SET96",#N/A,FALSE,"CAJA3";"SUNAT_AD_SET96",#N/A,FALSE,"ADUANAS"}</definedName>
    <definedName name="NADA" localSheetId="5" hidden="1">{"CAJA_SET96",#N/A,FALSE,"CAJA3";"ING_CORR_SET96",#N/A,FALSE,"CAJA3";"SUNAT_AD_SET96",#N/A,FALSE,"ADUANAS"}</definedName>
    <definedName name="NADA" localSheetId="6" hidden="1">{"CAJA_SET96",#N/A,FALSE,"CAJA3";"ING_CORR_SET96",#N/A,FALSE,"CAJA3";"SUNAT_AD_SET96",#N/A,FALSE,"ADUANAS"}</definedName>
    <definedName name="NADA" localSheetId="7" hidden="1">{"CAJA_SET96",#N/A,FALSE,"CAJA3";"ING_CORR_SET96",#N/A,FALSE,"CAJA3";"SUNAT_AD_SET96",#N/A,FALSE,"ADUANAS"}</definedName>
    <definedName name="NADA" localSheetId="8" hidden="1">{"CAJA_SET96",#N/A,FALSE,"CAJA3";"ING_CORR_SET96",#N/A,FALSE,"CAJA3";"SUNAT_AD_SET96",#N/A,FALSE,"ADUANAS"}</definedName>
    <definedName name="NADA" localSheetId="9" hidden="1">{"CAJA_SET96",#N/A,FALSE,"CAJA3";"ING_CORR_SET96",#N/A,FALSE,"CAJA3";"SUNAT_AD_SET96",#N/A,FALSE,"ADUANAS"}</definedName>
    <definedName name="NADA" localSheetId="10" hidden="1">{"CAJA_SET96",#N/A,FALSE,"CAJA3";"ING_CORR_SET96",#N/A,FALSE,"CAJA3";"SUNAT_AD_SET96",#N/A,FALSE,"ADUANAS"}</definedName>
    <definedName name="NADA" localSheetId="11" hidden="1">{"CAJA_SET96",#N/A,FALSE,"CAJA3";"ING_CORR_SET96",#N/A,FALSE,"CAJA3";"SUNAT_AD_SET96",#N/A,FALSE,"ADUANAS"}</definedName>
    <definedName name="NADA" localSheetId="12" hidden="1">{"CAJA_SET96",#N/A,FALSE,"CAJA3";"ING_CORR_SET96",#N/A,FALSE,"CAJA3";"SUNAT_AD_SET96",#N/A,FALSE,"ADUANAS"}</definedName>
    <definedName name="NADA" localSheetId="13" hidden="1">{"CAJA_SET96",#N/A,FALSE,"CAJA3";"ING_CORR_SET96",#N/A,FALSE,"CAJA3";"SUNAT_AD_SET96",#N/A,FALSE,"ADUANAS"}</definedName>
    <definedName name="NADA" localSheetId="14" hidden="1">{"CAJA_SET96",#N/A,FALSE,"CAJA3";"ING_CORR_SET96",#N/A,FALSE,"CAJA3";"SUNAT_AD_SET96",#N/A,FALSE,"ADUANAS"}</definedName>
    <definedName name="NADA" localSheetId="15" hidden="1">{"CAJA_SET96",#N/A,FALSE,"CAJA3";"ING_CORR_SET96",#N/A,FALSE,"CAJA3";"SUNAT_AD_SET96",#N/A,FALSE,"ADUANAS"}</definedName>
    <definedName name="NADA" hidden="1">{"CAJA_SET96",#N/A,FALSE,"CAJA3";"ING_CORR_SET96",#N/A,FALSE,"CAJA3";"SUNAT_AD_SET96",#N/A,FALSE,"ADUANAS"}</definedName>
    <definedName name="pbi" localSheetId="17" hidden="1">{"CAJA_SET96",#N/A,FALSE,"CAJA3";"ING_CORR_SET96",#N/A,FALSE,"CAJA3";"SUNAT_AD_SET96",#N/A,FALSE,"ADUANAS"}</definedName>
    <definedName name="pbi" localSheetId="27" hidden="1">{"CAJA_SET96",#N/A,FALSE,"CAJA3";"ING_CORR_SET96",#N/A,FALSE,"CAJA3";"SUNAT_AD_SET96",#N/A,FALSE,"ADUANAS"}</definedName>
    <definedName name="pbi" localSheetId="20" hidden="1">{0,0,0,0;0,0,0,0;0,0,0,0}</definedName>
    <definedName name="pbi" localSheetId="21" hidden="1">{"CAJA_SET96",#N/A,FALSE,"CAJA3";"ING_CORR_SET96",#N/A,FALSE,"CAJA3";"SUNAT_AD_SET96",#N/A,FALSE,"ADUANAS"}</definedName>
    <definedName name="pbi" localSheetId="22" hidden="1">{"CAJA_SET96",#N/A,FALSE,"CAJA3";"ING_CORR_SET96",#N/A,FALSE,"CAJA3";"SUNAT_AD_SET96",#N/A,FALSE,"ADUANAS"}</definedName>
    <definedName name="pbi" localSheetId="32" hidden="1">{"CAJA_SET96",#N/A,FALSE,"CAJA3";"ING_CORR_SET96",#N/A,FALSE,"CAJA3";"SUNAT_AD_SET96",#N/A,FALSE,"ADUANAS"}</definedName>
    <definedName name="pbi" localSheetId="34" hidden="1">{"CAJA_SET96",#N/A,FALSE,"CAJA3";"ING_CORR_SET96",#N/A,FALSE,"CAJA3";"SUNAT_AD_SET96",#N/A,FALSE,"ADUANAS"}</definedName>
    <definedName name="pbi" localSheetId="36" hidden="1">{"CAJA_SET96",#N/A,FALSE,"CAJA3";"ING_CORR_SET96",#N/A,FALSE,"CAJA3";"SUNAT_AD_SET96",#N/A,FALSE,"ADUANAS"}</definedName>
    <definedName name="pbi" localSheetId="38" hidden="1">{"CAJA_SET96",#N/A,FALSE,"CAJA3";"ING_CORR_SET96",#N/A,FALSE,"CAJA3";"SUNAT_AD_SET96",#N/A,FALSE,"ADUANAS"}</definedName>
    <definedName name="pbi" localSheetId="39" hidden="1">{"CAJA_SET96",#N/A,FALSE,"CAJA3";"ING_CORR_SET96",#N/A,FALSE,"CAJA3";"SUNAT_AD_SET96",#N/A,FALSE,"ADUANAS"}</definedName>
    <definedName name="pbi" localSheetId="40" hidden="1">{"CAJA_SET96",#N/A,FALSE,"CAJA3";"ING_CORR_SET96",#N/A,FALSE,"CAJA3";"SUNAT_AD_SET96",#N/A,FALSE,"ADUANAS"}</definedName>
    <definedName name="pbi" localSheetId="45" hidden="1">{"CAJA_SET96",#N/A,FALSE,"CAJA3";"ING_CORR_SET96",#N/A,FALSE,"CAJA3";"SUNAT_AD_SET96",#N/A,FALSE,"ADUANAS"}</definedName>
    <definedName name="pbi" localSheetId="46" hidden="1">{"CAJA_SET96",#N/A,FALSE,"CAJA3";"ING_CORR_SET96",#N/A,FALSE,"CAJA3";"SUNAT_AD_SET96",#N/A,FALSE,"ADUANAS"}</definedName>
    <definedName name="pbi" localSheetId="49" hidden="1">{"CAJA_SET96",#N/A,FALSE,"CAJA3";"ING_CORR_SET96",#N/A,FALSE,"CAJA3";"SUNAT_AD_SET96",#N/A,FALSE,"ADUANAS"}</definedName>
    <definedName name="pbi" localSheetId="50" hidden="1">{"CAJA_SET96",#N/A,FALSE,"CAJA3";"ING_CORR_SET96",#N/A,FALSE,"CAJA3";"SUNAT_AD_SET96",#N/A,FALSE,"ADUANAS"}</definedName>
    <definedName name="pbi" localSheetId="35" hidden="1">{"CAJA_SET96",#N/A,FALSE,"CAJA3";"ING_CORR_SET96",#N/A,FALSE,"CAJA3";"SUNAT_AD_SET96",#N/A,FALSE,"ADUANAS"}</definedName>
    <definedName name="pbi" localSheetId="37" hidden="1">{"CAJA_SET96",#N/A,FALSE,"CAJA3";"ING_CORR_SET96",#N/A,FALSE,"CAJA3";"SUNAT_AD_SET96",#N/A,FALSE,"ADUANAS"}</definedName>
    <definedName name="pbi" localSheetId="1" hidden="1">{"CAJA_SET96",#N/A,FALSE,"CAJA3";"ING_CORR_SET96",#N/A,FALSE,"CAJA3";"SUNAT_AD_SET96",#N/A,FALSE,"ADUANAS"}</definedName>
    <definedName name="pbi" localSheetId="2" hidden="1">{"CAJA_SET96",#N/A,FALSE,"CAJA3";"ING_CORR_SET96",#N/A,FALSE,"CAJA3";"SUNAT_AD_SET96",#N/A,FALSE,"ADUANAS"}</definedName>
    <definedName name="pbi" localSheetId="3" hidden="1">{"CAJA_SET96",#N/A,FALSE,"CAJA3";"ING_CORR_SET96",#N/A,FALSE,"CAJA3";"SUNAT_AD_SET96",#N/A,FALSE,"ADUANAS"}</definedName>
    <definedName name="pbi" localSheetId="4" hidden="1">{"CAJA_SET96",#N/A,FALSE,"CAJA3";"ING_CORR_SET96",#N/A,FALSE,"CAJA3";"SUNAT_AD_SET96",#N/A,FALSE,"ADUANAS"}</definedName>
    <definedName name="pbi" localSheetId="5" hidden="1">{"CAJA_SET96",#N/A,FALSE,"CAJA3";"ING_CORR_SET96",#N/A,FALSE,"CAJA3";"SUNAT_AD_SET96",#N/A,FALSE,"ADUANAS"}</definedName>
    <definedName name="pbi" localSheetId="6" hidden="1">{"CAJA_SET96",#N/A,FALSE,"CAJA3";"ING_CORR_SET96",#N/A,FALSE,"CAJA3";"SUNAT_AD_SET96",#N/A,FALSE,"ADUANAS"}</definedName>
    <definedName name="pbi" localSheetId="7" hidden="1">{"CAJA_SET96",#N/A,FALSE,"CAJA3";"ING_CORR_SET96",#N/A,FALSE,"CAJA3";"SUNAT_AD_SET96",#N/A,FALSE,"ADUANAS"}</definedName>
    <definedName name="pbi" localSheetId="8" hidden="1">{"CAJA_SET96",#N/A,FALSE,"CAJA3";"ING_CORR_SET96",#N/A,FALSE,"CAJA3";"SUNAT_AD_SET96",#N/A,FALSE,"ADUANAS"}</definedName>
    <definedName name="pbi" localSheetId="9" hidden="1">{"CAJA_SET96",#N/A,FALSE,"CAJA3";"ING_CORR_SET96",#N/A,FALSE,"CAJA3";"SUNAT_AD_SET96",#N/A,FALSE,"ADUANAS"}</definedName>
    <definedName name="pbi" localSheetId="10" hidden="1">{"CAJA_SET96",#N/A,FALSE,"CAJA3";"ING_CORR_SET96",#N/A,FALSE,"CAJA3";"SUNAT_AD_SET96",#N/A,FALSE,"ADUANAS"}</definedName>
    <definedName name="pbi" localSheetId="11" hidden="1">{"CAJA_SET96",#N/A,FALSE,"CAJA3";"ING_CORR_SET96",#N/A,FALSE,"CAJA3";"SUNAT_AD_SET96",#N/A,FALSE,"ADUANAS"}</definedName>
    <definedName name="pbi" localSheetId="12" hidden="1">{"CAJA_SET96",#N/A,FALSE,"CAJA3";"ING_CORR_SET96",#N/A,FALSE,"CAJA3";"SUNAT_AD_SET96",#N/A,FALSE,"ADUANAS"}</definedName>
    <definedName name="pbi" localSheetId="13" hidden="1">{"CAJA_SET96",#N/A,FALSE,"CAJA3";"ING_CORR_SET96",#N/A,FALSE,"CAJA3";"SUNAT_AD_SET96",#N/A,FALSE,"ADUANAS"}</definedName>
    <definedName name="pbi" localSheetId="14" hidden="1">{"CAJA_SET96",#N/A,FALSE,"CAJA3";"ING_CORR_SET96",#N/A,FALSE,"CAJA3";"SUNAT_AD_SET96",#N/A,FALSE,"ADUANAS"}</definedName>
    <definedName name="pbi" localSheetId="15" hidden="1">{"CAJA_SET96",#N/A,FALSE,"CAJA3";"ING_CORR_SET96",#N/A,FALSE,"CAJA3";"SUNAT_AD_SET96",#N/A,FALSE,"ADUANAS"}</definedName>
    <definedName name="pbi" hidden="1">{"CAJA_SET96",#N/A,FALSE,"CAJA3";"ING_CORR_SET96",#N/A,FALSE,"CAJA3";"SUNAT_AD_SET96",#N/A,FALSE,"ADUANAS"}</definedName>
    <definedName name="penminxaporte">[2]ECU!$F$6:$H$60</definedName>
    <definedName name="POIU" localSheetId="17" hidden="1">{"CAJA_SET96",#N/A,FALSE,"CAJA3";"ING_CORR_SET96",#N/A,FALSE,"CAJA3";"SUNAT_AD_SET96",#N/A,FALSE,"ADUANAS"}</definedName>
    <definedName name="POIU" localSheetId="27" hidden="1">{"CAJA_SET96",#N/A,FALSE,"CAJA3";"ING_CORR_SET96",#N/A,FALSE,"CAJA3";"SUNAT_AD_SET96",#N/A,FALSE,"ADUANAS"}</definedName>
    <definedName name="POIU" localSheetId="20" hidden="1">{0,0,0,0;0,0,0,0;0,0,0,0}</definedName>
    <definedName name="POIU" localSheetId="21" hidden="1">{"CAJA_SET96",#N/A,FALSE,"CAJA3";"ING_CORR_SET96",#N/A,FALSE,"CAJA3";"SUNAT_AD_SET96",#N/A,FALSE,"ADUANAS"}</definedName>
    <definedName name="POIU" localSheetId="22" hidden="1">{"CAJA_SET96",#N/A,FALSE,"CAJA3";"ING_CORR_SET96",#N/A,FALSE,"CAJA3";"SUNAT_AD_SET96",#N/A,FALSE,"ADUANAS"}</definedName>
    <definedName name="POIU" localSheetId="32" hidden="1">{"CAJA_SET96",#N/A,FALSE,"CAJA3";"ING_CORR_SET96",#N/A,FALSE,"CAJA3";"SUNAT_AD_SET96",#N/A,FALSE,"ADUANAS"}</definedName>
    <definedName name="POIU" localSheetId="34" hidden="1">{"CAJA_SET96",#N/A,FALSE,"CAJA3";"ING_CORR_SET96",#N/A,FALSE,"CAJA3";"SUNAT_AD_SET96",#N/A,FALSE,"ADUANAS"}</definedName>
    <definedName name="POIU" localSheetId="36" hidden="1">{"CAJA_SET96",#N/A,FALSE,"CAJA3";"ING_CORR_SET96",#N/A,FALSE,"CAJA3";"SUNAT_AD_SET96",#N/A,FALSE,"ADUANAS"}</definedName>
    <definedName name="POIU" localSheetId="38" hidden="1">{"CAJA_SET96",#N/A,FALSE,"CAJA3";"ING_CORR_SET96",#N/A,FALSE,"CAJA3";"SUNAT_AD_SET96",#N/A,FALSE,"ADUANAS"}</definedName>
    <definedName name="POIU" localSheetId="39" hidden="1">{"CAJA_SET96",#N/A,FALSE,"CAJA3";"ING_CORR_SET96",#N/A,FALSE,"CAJA3";"SUNAT_AD_SET96",#N/A,FALSE,"ADUANAS"}</definedName>
    <definedName name="POIU" localSheetId="40" hidden="1">{"CAJA_SET96",#N/A,FALSE,"CAJA3";"ING_CORR_SET96",#N/A,FALSE,"CAJA3";"SUNAT_AD_SET96",#N/A,FALSE,"ADUANAS"}</definedName>
    <definedName name="POIU" localSheetId="45" hidden="1">{"CAJA_SET96",#N/A,FALSE,"CAJA3";"ING_CORR_SET96",#N/A,FALSE,"CAJA3";"SUNAT_AD_SET96",#N/A,FALSE,"ADUANAS"}</definedName>
    <definedName name="POIU" localSheetId="46" hidden="1">{"CAJA_SET96",#N/A,FALSE,"CAJA3";"ING_CORR_SET96",#N/A,FALSE,"CAJA3";"SUNAT_AD_SET96",#N/A,FALSE,"ADUANAS"}</definedName>
    <definedName name="POIU" localSheetId="49" hidden="1">{"CAJA_SET96",#N/A,FALSE,"CAJA3";"ING_CORR_SET96",#N/A,FALSE,"CAJA3";"SUNAT_AD_SET96",#N/A,FALSE,"ADUANAS"}</definedName>
    <definedName name="POIU" localSheetId="50" hidden="1">{"CAJA_SET96",#N/A,FALSE,"CAJA3";"ING_CORR_SET96",#N/A,FALSE,"CAJA3";"SUNAT_AD_SET96",#N/A,FALSE,"ADUANAS"}</definedName>
    <definedName name="POIU" localSheetId="35" hidden="1">{"CAJA_SET96",#N/A,FALSE,"CAJA3";"ING_CORR_SET96",#N/A,FALSE,"CAJA3";"SUNAT_AD_SET96",#N/A,FALSE,"ADUANAS"}</definedName>
    <definedName name="POIU" localSheetId="37" hidden="1">{"CAJA_SET96",#N/A,FALSE,"CAJA3";"ING_CORR_SET96",#N/A,FALSE,"CAJA3";"SUNAT_AD_SET96",#N/A,FALSE,"ADUANAS"}</definedName>
    <definedName name="POIU" localSheetId="1" hidden="1">{"CAJA_SET96",#N/A,FALSE,"CAJA3";"ING_CORR_SET96",#N/A,FALSE,"CAJA3";"SUNAT_AD_SET96",#N/A,FALSE,"ADUANAS"}</definedName>
    <definedName name="POIU" localSheetId="2" hidden="1">{"CAJA_SET96",#N/A,FALSE,"CAJA3";"ING_CORR_SET96",#N/A,FALSE,"CAJA3";"SUNAT_AD_SET96",#N/A,FALSE,"ADUANAS"}</definedName>
    <definedName name="POIU" localSheetId="3" hidden="1">{"CAJA_SET96",#N/A,FALSE,"CAJA3";"ING_CORR_SET96",#N/A,FALSE,"CAJA3";"SUNAT_AD_SET96",#N/A,FALSE,"ADUANAS"}</definedName>
    <definedName name="POIU" localSheetId="4" hidden="1">{"CAJA_SET96",#N/A,FALSE,"CAJA3";"ING_CORR_SET96",#N/A,FALSE,"CAJA3";"SUNAT_AD_SET96",#N/A,FALSE,"ADUANAS"}</definedName>
    <definedName name="POIU" localSheetId="5" hidden="1">{"CAJA_SET96",#N/A,FALSE,"CAJA3";"ING_CORR_SET96",#N/A,FALSE,"CAJA3";"SUNAT_AD_SET96",#N/A,FALSE,"ADUANAS"}</definedName>
    <definedName name="POIU" localSheetId="6" hidden="1">{"CAJA_SET96",#N/A,FALSE,"CAJA3";"ING_CORR_SET96",#N/A,FALSE,"CAJA3";"SUNAT_AD_SET96",#N/A,FALSE,"ADUANAS"}</definedName>
    <definedName name="POIU" localSheetId="7" hidden="1">{"CAJA_SET96",#N/A,FALSE,"CAJA3";"ING_CORR_SET96",#N/A,FALSE,"CAJA3";"SUNAT_AD_SET96",#N/A,FALSE,"ADUANAS"}</definedName>
    <definedName name="POIU" localSheetId="8" hidden="1">{"CAJA_SET96",#N/A,FALSE,"CAJA3";"ING_CORR_SET96",#N/A,FALSE,"CAJA3";"SUNAT_AD_SET96",#N/A,FALSE,"ADUANAS"}</definedName>
    <definedName name="POIU" localSheetId="9" hidden="1">{"CAJA_SET96",#N/A,FALSE,"CAJA3";"ING_CORR_SET96",#N/A,FALSE,"CAJA3";"SUNAT_AD_SET96",#N/A,FALSE,"ADUANAS"}</definedName>
    <definedName name="POIU" localSheetId="10" hidden="1">{"CAJA_SET96",#N/A,FALSE,"CAJA3";"ING_CORR_SET96",#N/A,FALSE,"CAJA3";"SUNAT_AD_SET96",#N/A,FALSE,"ADUANAS"}</definedName>
    <definedName name="POIU" localSheetId="11" hidden="1">{"CAJA_SET96",#N/A,FALSE,"CAJA3";"ING_CORR_SET96",#N/A,FALSE,"CAJA3";"SUNAT_AD_SET96",#N/A,FALSE,"ADUANAS"}</definedName>
    <definedName name="POIU" localSheetId="12" hidden="1">{"CAJA_SET96",#N/A,FALSE,"CAJA3";"ING_CORR_SET96",#N/A,FALSE,"CAJA3";"SUNAT_AD_SET96",#N/A,FALSE,"ADUANAS"}</definedName>
    <definedName name="POIU" localSheetId="13" hidden="1">{"CAJA_SET96",#N/A,FALSE,"CAJA3";"ING_CORR_SET96",#N/A,FALSE,"CAJA3";"SUNAT_AD_SET96",#N/A,FALSE,"ADUANAS"}</definedName>
    <definedName name="POIU" localSheetId="14" hidden="1">{"CAJA_SET96",#N/A,FALSE,"CAJA3";"ING_CORR_SET96",#N/A,FALSE,"CAJA3";"SUNAT_AD_SET96",#N/A,FALSE,"ADUANAS"}</definedName>
    <definedName name="POIU" localSheetId="15" hidden="1">{"CAJA_SET96",#N/A,FALSE,"CAJA3";"ING_CORR_SET96",#N/A,FALSE,"CAJA3";"SUNAT_AD_SET96",#N/A,FALSE,"ADUANAS"}</definedName>
    <definedName name="POIU" hidden="1">{"CAJA_SET96",#N/A,FALSE,"CAJA3";"ING_CORR_SET96",#N/A,FALSE,"CAJA3";"SUNAT_AD_SET96",#N/A,FALSE,"ADUANAS"}</definedName>
    <definedName name="q" localSheetId="17" hidden="1">{"CAJA_SET96",#N/A,FALSE,"CAJA3";"ING_CORR_SET96",#N/A,FALSE,"CAJA3";"SUNAT_AD_SET96",#N/A,FALSE,"ADUANAS"}</definedName>
    <definedName name="q" localSheetId="27" hidden="1">{"CAJA_SET96",#N/A,FALSE,"CAJA3";"ING_CORR_SET96",#N/A,FALSE,"CAJA3";"SUNAT_AD_SET96",#N/A,FALSE,"ADUANAS"}</definedName>
    <definedName name="q" localSheetId="20" hidden="1">{0,0,0,0;0,0,0,0;0,0,0,0}</definedName>
    <definedName name="q" localSheetId="21" hidden="1">{"CAJA_SET96",#N/A,FALSE,"CAJA3";"ING_CORR_SET96",#N/A,FALSE,"CAJA3";"SUNAT_AD_SET96",#N/A,FALSE,"ADUANAS"}</definedName>
    <definedName name="q" localSheetId="22" hidden="1">{"CAJA_SET96",#N/A,FALSE,"CAJA3";"ING_CORR_SET96",#N/A,FALSE,"CAJA3";"SUNAT_AD_SET96",#N/A,FALSE,"ADUANAS"}</definedName>
    <definedName name="q" localSheetId="32" hidden="1">{"CAJA_SET96",#N/A,FALSE,"CAJA3";"ING_CORR_SET96",#N/A,FALSE,"CAJA3";"SUNAT_AD_SET96",#N/A,FALSE,"ADUANAS"}</definedName>
    <definedName name="q" localSheetId="34" hidden="1">{"CAJA_SET96",#N/A,FALSE,"CAJA3";"ING_CORR_SET96",#N/A,FALSE,"CAJA3";"SUNAT_AD_SET96",#N/A,FALSE,"ADUANAS"}</definedName>
    <definedName name="q" localSheetId="36" hidden="1">{"CAJA_SET96",#N/A,FALSE,"CAJA3";"ING_CORR_SET96",#N/A,FALSE,"CAJA3";"SUNAT_AD_SET96",#N/A,FALSE,"ADUANAS"}</definedName>
    <definedName name="q" localSheetId="38" hidden="1">{"CAJA_SET96",#N/A,FALSE,"CAJA3";"ING_CORR_SET96",#N/A,FALSE,"CAJA3";"SUNAT_AD_SET96",#N/A,FALSE,"ADUANAS"}</definedName>
    <definedName name="q" localSheetId="39" hidden="1">{"CAJA_SET96",#N/A,FALSE,"CAJA3";"ING_CORR_SET96",#N/A,FALSE,"CAJA3";"SUNAT_AD_SET96",#N/A,FALSE,"ADUANAS"}</definedName>
    <definedName name="q" localSheetId="40" hidden="1">{"CAJA_SET96",#N/A,FALSE,"CAJA3";"ING_CORR_SET96",#N/A,FALSE,"CAJA3";"SUNAT_AD_SET96",#N/A,FALSE,"ADUANAS"}</definedName>
    <definedName name="q" localSheetId="45" hidden="1">{"CAJA_SET96",#N/A,FALSE,"CAJA3";"ING_CORR_SET96",#N/A,FALSE,"CAJA3";"SUNAT_AD_SET96",#N/A,FALSE,"ADUANAS"}</definedName>
    <definedName name="q" localSheetId="46" hidden="1">{"CAJA_SET96",#N/A,FALSE,"CAJA3";"ING_CORR_SET96",#N/A,FALSE,"CAJA3";"SUNAT_AD_SET96",#N/A,FALSE,"ADUANAS"}</definedName>
    <definedName name="q" localSheetId="49" hidden="1">{"CAJA_SET96",#N/A,FALSE,"CAJA3";"ING_CORR_SET96",#N/A,FALSE,"CAJA3";"SUNAT_AD_SET96",#N/A,FALSE,"ADUANAS"}</definedName>
    <definedName name="q" localSheetId="50" hidden="1">{"CAJA_SET96",#N/A,FALSE,"CAJA3";"ING_CORR_SET96",#N/A,FALSE,"CAJA3";"SUNAT_AD_SET96",#N/A,FALSE,"ADUANAS"}</definedName>
    <definedName name="q" localSheetId="35" hidden="1">{"CAJA_SET96",#N/A,FALSE,"CAJA3";"ING_CORR_SET96",#N/A,FALSE,"CAJA3";"SUNAT_AD_SET96",#N/A,FALSE,"ADUANAS"}</definedName>
    <definedName name="q" localSheetId="37" hidden="1">{"CAJA_SET96",#N/A,FALSE,"CAJA3";"ING_CORR_SET96",#N/A,FALSE,"CAJA3";"SUNAT_AD_SET96",#N/A,FALSE,"ADUANAS"}</definedName>
    <definedName name="q" localSheetId="1" hidden="1">{"CAJA_SET96",#N/A,FALSE,"CAJA3";"ING_CORR_SET96",#N/A,FALSE,"CAJA3";"SUNAT_AD_SET96",#N/A,FALSE,"ADUANAS"}</definedName>
    <definedName name="q" localSheetId="2" hidden="1">{"CAJA_SET96",#N/A,FALSE,"CAJA3";"ING_CORR_SET96",#N/A,FALSE,"CAJA3";"SUNAT_AD_SET96",#N/A,FALSE,"ADUANAS"}</definedName>
    <definedName name="q" localSheetId="3" hidden="1">{"CAJA_SET96",#N/A,FALSE,"CAJA3";"ING_CORR_SET96",#N/A,FALSE,"CAJA3";"SUNAT_AD_SET96",#N/A,FALSE,"ADUANAS"}</definedName>
    <definedName name="q" localSheetId="4" hidden="1">{"CAJA_SET96",#N/A,FALSE,"CAJA3";"ING_CORR_SET96",#N/A,FALSE,"CAJA3";"SUNAT_AD_SET96",#N/A,FALSE,"ADUANAS"}</definedName>
    <definedName name="q" localSheetId="5" hidden="1">{"CAJA_SET96",#N/A,FALSE,"CAJA3";"ING_CORR_SET96",#N/A,FALSE,"CAJA3";"SUNAT_AD_SET96",#N/A,FALSE,"ADUANAS"}</definedName>
    <definedName name="q" localSheetId="6" hidden="1">{"CAJA_SET96",#N/A,FALSE,"CAJA3";"ING_CORR_SET96",#N/A,FALSE,"CAJA3";"SUNAT_AD_SET96",#N/A,FALSE,"ADUANAS"}</definedName>
    <definedName name="q" localSheetId="7" hidden="1">{"CAJA_SET96",#N/A,FALSE,"CAJA3";"ING_CORR_SET96",#N/A,FALSE,"CAJA3";"SUNAT_AD_SET96",#N/A,FALSE,"ADUANAS"}</definedName>
    <definedName name="q" localSheetId="8" hidden="1">{"CAJA_SET96",#N/A,FALSE,"CAJA3";"ING_CORR_SET96",#N/A,FALSE,"CAJA3";"SUNAT_AD_SET96",#N/A,FALSE,"ADUANAS"}</definedName>
    <definedName name="q" localSheetId="9" hidden="1">{"CAJA_SET96",#N/A,FALSE,"CAJA3";"ING_CORR_SET96",#N/A,FALSE,"CAJA3";"SUNAT_AD_SET96",#N/A,FALSE,"ADUANAS"}</definedName>
    <definedName name="q" localSheetId="10" hidden="1">{"CAJA_SET96",#N/A,FALSE,"CAJA3";"ING_CORR_SET96",#N/A,FALSE,"CAJA3";"SUNAT_AD_SET96",#N/A,FALSE,"ADUANAS"}</definedName>
    <definedName name="q" localSheetId="11" hidden="1">{"CAJA_SET96",#N/A,FALSE,"CAJA3";"ING_CORR_SET96",#N/A,FALSE,"CAJA3";"SUNAT_AD_SET96",#N/A,FALSE,"ADUANAS"}</definedName>
    <definedName name="q" localSheetId="12" hidden="1">{"CAJA_SET96",#N/A,FALSE,"CAJA3";"ING_CORR_SET96",#N/A,FALSE,"CAJA3";"SUNAT_AD_SET96",#N/A,FALSE,"ADUANAS"}</definedName>
    <definedName name="q" localSheetId="13" hidden="1">{"CAJA_SET96",#N/A,FALSE,"CAJA3";"ING_CORR_SET96",#N/A,FALSE,"CAJA3";"SUNAT_AD_SET96",#N/A,FALSE,"ADUANAS"}</definedName>
    <definedName name="q" localSheetId="14" hidden="1">{"CAJA_SET96",#N/A,FALSE,"CAJA3";"ING_CORR_SET96",#N/A,FALSE,"CAJA3";"SUNAT_AD_SET96",#N/A,FALSE,"ADUANAS"}</definedName>
    <definedName name="q" localSheetId="15" hidden="1">{"CAJA_SET96",#N/A,FALSE,"CAJA3";"ING_CORR_SET96",#N/A,FALSE,"CAJA3";"SUNAT_AD_SET96",#N/A,FALSE,"ADUANAS"}</definedName>
    <definedName name="q" hidden="1">{"CAJA_SET96",#N/A,FALSE,"CAJA3";"ING_CORR_SET96",#N/A,FALSE,"CAJA3";"SUNAT_AD_SET96",#N/A,FALSE,"ADUANAS"}</definedName>
    <definedName name="qwq" localSheetId="17" hidden="1">{"CAJA_SET96",#N/A,FALSE,"CAJA3";"ING_CORR_SET96",#N/A,FALSE,"CAJA3";"SUNAT_AD_SET96",#N/A,FALSE,"ADUANAS"}</definedName>
    <definedName name="qwq" localSheetId="27" hidden="1">{"CAJA_SET96",#N/A,FALSE,"CAJA3";"ING_CORR_SET96",#N/A,FALSE,"CAJA3";"SUNAT_AD_SET96",#N/A,FALSE,"ADUANAS"}</definedName>
    <definedName name="qwq" localSheetId="20" hidden="1">{0,0,0,0;0,0,0,0;0,0,0,0}</definedName>
    <definedName name="qwq" localSheetId="21" hidden="1">{"CAJA_SET96",#N/A,FALSE,"CAJA3";"ING_CORR_SET96",#N/A,FALSE,"CAJA3";"SUNAT_AD_SET96",#N/A,FALSE,"ADUANAS"}</definedName>
    <definedName name="qwq" localSheetId="22" hidden="1">{"CAJA_SET96",#N/A,FALSE,"CAJA3";"ING_CORR_SET96",#N/A,FALSE,"CAJA3";"SUNAT_AD_SET96",#N/A,FALSE,"ADUANAS"}</definedName>
    <definedName name="qwq" localSheetId="32" hidden="1">{"CAJA_SET96",#N/A,FALSE,"CAJA3";"ING_CORR_SET96",#N/A,FALSE,"CAJA3";"SUNAT_AD_SET96",#N/A,FALSE,"ADUANAS"}</definedName>
    <definedName name="qwq" localSheetId="34" hidden="1">{"CAJA_SET96",#N/A,FALSE,"CAJA3";"ING_CORR_SET96",#N/A,FALSE,"CAJA3";"SUNAT_AD_SET96",#N/A,FALSE,"ADUANAS"}</definedName>
    <definedName name="qwq" localSheetId="36" hidden="1">{"CAJA_SET96",#N/A,FALSE,"CAJA3";"ING_CORR_SET96",#N/A,FALSE,"CAJA3";"SUNAT_AD_SET96",#N/A,FALSE,"ADUANAS"}</definedName>
    <definedName name="qwq" localSheetId="38" hidden="1">{"CAJA_SET96",#N/A,FALSE,"CAJA3";"ING_CORR_SET96",#N/A,FALSE,"CAJA3";"SUNAT_AD_SET96",#N/A,FALSE,"ADUANAS"}</definedName>
    <definedName name="qwq" localSheetId="39" hidden="1">{"CAJA_SET96",#N/A,FALSE,"CAJA3";"ING_CORR_SET96",#N/A,FALSE,"CAJA3";"SUNAT_AD_SET96",#N/A,FALSE,"ADUANAS"}</definedName>
    <definedName name="qwq" localSheetId="40" hidden="1">{"CAJA_SET96",#N/A,FALSE,"CAJA3";"ING_CORR_SET96",#N/A,FALSE,"CAJA3";"SUNAT_AD_SET96",#N/A,FALSE,"ADUANAS"}</definedName>
    <definedName name="qwq" localSheetId="45" hidden="1">{"CAJA_SET96",#N/A,FALSE,"CAJA3";"ING_CORR_SET96",#N/A,FALSE,"CAJA3";"SUNAT_AD_SET96",#N/A,FALSE,"ADUANAS"}</definedName>
    <definedName name="qwq" localSheetId="46" hidden="1">{"CAJA_SET96",#N/A,FALSE,"CAJA3";"ING_CORR_SET96",#N/A,FALSE,"CAJA3";"SUNAT_AD_SET96",#N/A,FALSE,"ADUANAS"}</definedName>
    <definedName name="qwq" localSheetId="49" hidden="1">{"CAJA_SET96",#N/A,FALSE,"CAJA3";"ING_CORR_SET96",#N/A,FALSE,"CAJA3";"SUNAT_AD_SET96",#N/A,FALSE,"ADUANAS"}</definedName>
    <definedName name="qwq" localSheetId="50" hidden="1">{"CAJA_SET96",#N/A,FALSE,"CAJA3";"ING_CORR_SET96",#N/A,FALSE,"CAJA3";"SUNAT_AD_SET96",#N/A,FALSE,"ADUANAS"}</definedName>
    <definedName name="qwq" localSheetId="35" hidden="1">{"CAJA_SET96",#N/A,FALSE,"CAJA3";"ING_CORR_SET96",#N/A,FALSE,"CAJA3";"SUNAT_AD_SET96",#N/A,FALSE,"ADUANAS"}</definedName>
    <definedName name="qwq" localSheetId="37" hidden="1">{"CAJA_SET96",#N/A,FALSE,"CAJA3";"ING_CORR_SET96",#N/A,FALSE,"CAJA3";"SUNAT_AD_SET96",#N/A,FALSE,"ADUANAS"}</definedName>
    <definedName name="qwq" localSheetId="1" hidden="1">{"CAJA_SET96",#N/A,FALSE,"CAJA3";"ING_CORR_SET96",#N/A,FALSE,"CAJA3";"SUNAT_AD_SET96",#N/A,FALSE,"ADUANAS"}</definedName>
    <definedName name="qwq" localSheetId="2" hidden="1">{"CAJA_SET96",#N/A,FALSE,"CAJA3";"ING_CORR_SET96",#N/A,FALSE,"CAJA3";"SUNAT_AD_SET96",#N/A,FALSE,"ADUANAS"}</definedName>
    <definedName name="qwq" localSheetId="3" hidden="1">{"CAJA_SET96",#N/A,FALSE,"CAJA3";"ING_CORR_SET96",#N/A,FALSE,"CAJA3";"SUNAT_AD_SET96",#N/A,FALSE,"ADUANAS"}</definedName>
    <definedName name="qwq" localSheetId="4" hidden="1">{"CAJA_SET96",#N/A,FALSE,"CAJA3";"ING_CORR_SET96",#N/A,FALSE,"CAJA3";"SUNAT_AD_SET96",#N/A,FALSE,"ADUANAS"}</definedName>
    <definedName name="qwq" localSheetId="5" hidden="1">{"CAJA_SET96",#N/A,FALSE,"CAJA3";"ING_CORR_SET96",#N/A,FALSE,"CAJA3";"SUNAT_AD_SET96",#N/A,FALSE,"ADUANAS"}</definedName>
    <definedName name="qwq" localSheetId="6" hidden="1">{"CAJA_SET96",#N/A,FALSE,"CAJA3";"ING_CORR_SET96",#N/A,FALSE,"CAJA3";"SUNAT_AD_SET96",#N/A,FALSE,"ADUANAS"}</definedName>
    <definedName name="qwq" localSheetId="7" hidden="1">{"CAJA_SET96",#N/A,FALSE,"CAJA3";"ING_CORR_SET96",#N/A,FALSE,"CAJA3";"SUNAT_AD_SET96",#N/A,FALSE,"ADUANAS"}</definedName>
    <definedName name="qwq" localSheetId="8" hidden="1">{"CAJA_SET96",#N/A,FALSE,"CAJA3";"ING_CORR_SET96",#N/A,FALSE,"CAJA3";"SUNAT_AD_SET96",#N/A,FALSE,"ADUANAS"}</definedName>
    <definedName name="qwq" localSheetId="9" hidden="1">{"CAJA_SET96",#N/A,FALSE,"CAJA3";"ING_CORR_SET96",#N/A,FALSE,"CAJA3";"SUNAT_AD_SET96",#N/A,FALSE,"ADUANAS"}</definedName>
    <definedName name="qwq" localSheetId="10" hidden="1">{"CAJA_SET96",#N/A,FALSE,"CAJA3";"ING_CORR_SET96",#N/A,FALSE,"CAJA3";"SUNAT_AD_SET96",#N/A,FALSE,"ADUANAS"}</definedName>
    <definedName name="qwq" localSheetId="11" hidden="1">{"CAJA_SET96",#N/A,FALSE,"CAJA3";"ING_CORR_SET96",#N/A,FALSE,"CAJA3";"SUNAT_AD_SET96",#N/A,FALSE,"ADUANAS"}</definedName>
    <definedName name="qwq" localSheetId="12" hidden="1">{"CAJA_SET96",#N/A,FALSE,"CAJA3";"ING_CORR_SET96",#N/A,FALSE,"CAJA3";"SUNAT_AD_SET96",#N/A,FALSE,"ADUANAS"}</definedName>
    <definedName name="qwq" localSheetId="13" hidden="1">{"CAJA_SET96",#N/A,FALSE,"CAJA3";"ING_CORR_SET96",#N/A,FALSE,"CAJA3";"SUNAT_AD_SET96",#N/A,FALSE,"ADUANAS"}</definedName>
    <definedName name="qwq" localSheetId="14" hidden="1">{"CAJA_SET96",#N/A,FALSE,"CAJA3";"ING_CORR_SET96",#N/A,FALSE,"CAJA3";"SUNAT_AD_SET96",#N/A,FALSE,"ADUANAS"}</definedName>
    <definedName name="qwq" localSheetId="15" hidden="1">{"CAJA_SET96",#N/A,FALSE,"CAJA3";"ING_CORR_SET96",#N/A,FALSE,"CAJA3";"SUNAT_AD_SET96",#N/A,FALSE,"ADUANAS"}</definedName>
    <definedName name="qwq" hidden="1">{"CAJA_SET96",#N/A,FALSE,"CAJA3";"ING_CORR_SET96",#N/A,FALSE,"CAJA3";"SUNAT_AD_SET96",#N/A,FALSE,"ADUANAS"}</definedName>
    <definedName name="S4.FX" hidden="1">[1]AFPCHI_penprom!#REF!</definedName>
    <definedName name="safdxhftjyjhg" localSheetId="17" hidden="1">{"CAJA_SET96",#N/A,FALSE,"CAJA3";"ING_CORR_SET96",#N/A,FALSE,"CAJA3";"SUNAT_AD_SET96",#N/A,FALSE,"ADUANAS"}</definedName>
    <definedName name="safdxhftjyjhg" localSheetId="27" hidden="1">{"CAJA_SET96",#N/A,FALSE,"CAJA3";"ING_CORR_SET96",#N/A,FALSE,"CAJA3";"SUNAT_AD_SET96",#N/A,FALSE,"ADUANAS"}</definedName>
    <definedName name="safdxhftjyjhg" localSheetId="20" hidden="1">{0,0,0,0;0,0,0,0;0,0,0,0}</definedName>
    <definedName name="safdxhftjyjhg" localSheetId="21" hidden="1">{"CAJA_SET96",#N/A,FALSE,"CAJA3";"ING_CORR_SET96",#N/A,FALSE,"CAJA3";"SUNAT_AD_SET96",#N/A,FALSE,"ADUANAS"}</definedName>
    <definedName name="safdxhftjyjhg" localSheetId="22" hidden="1">{"CAJA_SET96",#N/A,FALSE,"CAJA3";"ING_CORR_SET96",#N/A,FALSE,"CAJA3";"SUNAT_AD_SET96",#N/A,FALSE,"ADUANAS"}</definedName>
    <definedName name="safdxhftjyjhg" localSheetId="32" hidden="1">{"CAJA_SET96",#N/A,FALSE,"CAJA3";"ING_CORR_SET96",#N/A,FALSE,"CAJA3";"SUNAT_AD_SET96",#N/A,FALSE,"ADUANAS"}</definedName>
    <definedName name="safdxhftjyjhg" localSheetId="34" hidden="1">{"CAJA_SET96",#N/A,FALSE,"CAJA3";"ING_CORR_SET96",#N/A,FALSE,"CAJA3";"SUNAT_AD_SET96",#N/A,FALSE,"ADUANAS"}</definedName>
    <definedName name="safdxhftjyjhg" localSheetId="36" hidden="1">{"CAJA_SET96",#N/A,FALSE,"CAJA3";"ING_CORR_SET96",#N/A,FALSE,"CAJA3";"SUNAT_AD_SET96",#N/A,FALSE,"ADUANAS"}</definedName>
    <definedName name="safdxhftjyjhg" localSheetId="38" hidden="1">{"CAJA_SET96",#N/A,FALSE,"CAJA3";"ING_CORR_SET96",#N/A,FALSE,"CAJA3";"SUNAT_AD_SET96",#N/A,FALSE,"ADUANAS"}</definedName>
    <definedName name="safdxhftjyjhg" localSheetId="39" hidden="1">{"CAJA_SET96",#N/A,FALSE,"CAJA3";"ING_CORR_SET96",#N/A,FALSE,"CAJA3";"SUNAT_AD_SET96",#N/A,FALSE,"ADUANAS"}</definedName>
    <definedName name="safdxhftjyjhg" localSheetId="40" hidden="1">{"CAJA_SET96",#N/A,FALSE,"CAJA3";"ING_CORR_SET96",#N/A,FALSE,"CAJA3";"SUNAT_AD_SET96",#N/A,FALSE,"ADUANAS"}</definedName>
    <definedName name="safdxhftjyjhg" localSheetId="45" hidden="1">{"CAJA_SET96",#N/A,FALSE,"CAJA3";"ING_CORR_SET96",#N/A,FALSE,"CAJA3";"SUNAT_AD_SET96",#N/A,FALSE,"ADUANAS"}</definedName>
    <definedName name="safdxhftjyjhg" localSheetId="46" hidden="1">{"CAJA_SET96",#N/A,FALSE,"CAJA3";"ING_CORR_SET96",#N/A,FALSE,"CAJA3";"SUNAT_AD_SET96",#N/A,FALSE,"ADUANAS"}</definedName>
    <definedName name="safdxhftjyjhg" localSheetId="49" hidden="1">{"CAJA_SET96",#N/A,FALSE,"CAJA3";"ING_CORR_SET96",#N/A,FALSE,"CAJA3";"SUNAT_AD_SET96",#N/A,FALSE,"ADUANAS"}</definedName>
    <definedName name="safdxhftjyjhg" localSheetId="50" hidden="1">{"CAJA_SET96",#N/A,FALSE,"CAJA3";"ING_CORR_SET96",#N/A,FALSE,"CAJA3";"SUNAT_AD_SET96",#N/A,FALSE,"ADUANAS"}</definedName>
    <definedName name="safdxhftjyjhg" localSheetId="35" hidden="1">{"CAJA_SET96",#N/A,FALSE,"CAJA3";"ING_CORR_SET96",#N/A,FALSE,"CAJA3";"SUNAT_AD_SET96",#N/A,FALSE,"ADUANAS"}</definedName>
    <definedName name="safdxhftjyjhg" localSheetId="37" hidden="1">{"CAJA_SET96",#N/A,FALSE,"CAJA3";"ING_CORR_SET96",#N/A,FALSE,"CAJA3";"SUNAT_AD_SET96",#N/A,FALSE,"ADUANAS"}</definedName>
    <definedName name="safdxhftjyjhg" localSheetId="1" hidden="1">{"CAJA_SET96",#N/A,FALSE,"CAJA3";"ING_CORR_SET96",#N/A,FALSE,"CAJA3";"SUNAT_AD_SET96",#N/A,FALSE,"ADUANAS"}</definedName>
    <definedName name="safdxhftjyjhg" localSheetId="2" hidden="1">{"CAJA_SET96",#N/A,FALSE,"CAJA3";"ING_CORR_SET96",#N/A,FALSE,"CAJA3";"SUNAT_AD_SET96",#N/A,FALSE,"ADUANAS"}</definedName>
    <definedName name="safdxhftjyjhg" localSheetId="3" hidden="1">{"CAJA_SET96",#N/A,FALSE,"CAJA3";"ING_CORR_SET96",#N/A,FALSE,"CAJA3";"SUNAT_AD_SET96",#N/A,FALSE,"ADUANAS"}</definedName>
    <definedName name="safdxhftjyjhg" localSheetId="4" hidden="1">{"CAJA_SET96",#N/A,FALSE,"CAJA3";"ING_CORR_SET96",#N/A,FALSE,"CAJA3";"SUNAT_AD_SET96",#N/A,FALSE,"ADUANAS"}</definedName>
    <definedName name="safdxhftjyjhg" localSheetId="5" hidden="1">{"CAJA_SET96",#N/A,FALSE,"CAJA3";"ING_CORR_SET96",#N/A,FALSE,"CAJA3";"SUNAT_AD_SET96",#N/A,FALSE,"ADUANAS"}</definedName>
    <definedName name="safdxhftjyjhg" localSheetId="6" hidden="1">{"CAJA_SET96",#N/A,FALSE,"CAJA3";"ING_CORR_SET96",#N/A,FALSE,"CAJA3";"SUNAT_AD_SET96",#N/A,FALSE,"ADUANAS"}</definedName>
    <definedName name="safdxhftjyjhg" localSheetId="7" hidden="1">{"CAJA_SET96",#N/A,FALSE,"CAJA3";"ING_CORR_SET96",#N/A,FALSE,"CAJA3";"SUNAT_AD_SET96",#N/A,FALSE,"ADUANAS"}</definedName>
    <definedName name="safdxhftjyjhg" localSheetId="8" hidden="1">{"CAJA_SET96",#N/A,FALSE,"CAJA3";"ING_CORR_SET96",#N/A,FALSE,"CAJA3";"SUNAT_AD_SET96",#N/A,FALSE,"ADUANAS"}</definedName>
    <definedName name="safdxhftjyjhg" localSheetId="9" hidden="1">{"CAJA_SET96",#N/A,FALSE,"CAJA3";"ING_CORR_SET96",#N/A,FALSE,"CAJA3";"SUNAT_AD_SET96",#N/A,FALSE,"ADUANAS"}</definedName>
    <definedName name="safdxhftjyjhg" localSheetId="10" hidden="1">{"CAJA_SET96",#N/A,FALSE,"CAJA3";"ING_CORR_SET96",#N/A,FALSE,"CAJA3";"SUNAT_AD_SET96",#N/A,FALSE,"ADUANAS"}</definedName>
    <definedName name="safdxhftjyjhg" localSheetId="11" hidden="1">{"CAJA_SET96",#N/A,FALSE,"CAJA3";"ING_CORR_SET96",#N/A,FALSE,"CAJA3";"SUNAT_AD_SET96",#N/A,FALSE,"ADUANAS"}</definedName>
    <definedName name="safdxhftjyjhg" localSheetId="12" hidden="1">{"CAJA_SET96",#N/A,FALSE,"CAJA3";"ING_CORR_SET96",#N/A,FALSE,"CAJA3";"SUNAT_AD_SET96",#N/A,FALSE,"ADUANAS"}</definedName>
    <definedName name="safdxhftjyjhg" localSheetId="13" hidden="1">{"CAJA_SET96",#N/A,FALSE,"CAJA3";"ING_CORR_SET96",#N/A,FALSE,"CAJA3";"SUNAT_AD_SET96",#N/A,FALSE,"ADUANAS"}</definedName>
    <definedName name="safdxhftjyjhg" localSheetId="14" hidden="1">{"CAJA_SET96",#N/A,FALSE,"CAJA3";"ING_CORR_SET96",#N/A,FALSE,"CAJA3";"SUNAT_AD_SET96",#N/A,FALSE,"ADUANAS"}</definedName>
    <definedName name="safdxhftjyjhg" localSheetId="15" hidden="1">{"CAJA_SET96",#N/A,FALSE,"CAJA3";"ING_CORR_SET96",#N/A,FALSE,"CAJA3";"SUNAT_AD_SET96",#N/A,FALSE,"ADUANAS"}</definedName>
    <definedName name="safdxhftjyjhg" hidden="1">{"CAJA_SET96",#N/A,FALSE,"CAJA3";"ING_CORR_SET96",#N/A,FALSE,"CAJA3";"SUNAT_AD_SET96",#N/A,FALSE,"ADUANAS"}</definedName>
    <definedName name="SAGDGZRE" localSheetId="17" hidden="1">{"CAJA_SET96",#N/A,FALSE,"CAJA3";"ING_CORR_SET96",#N/A,FALSE,"CAJA3";"SUNAT_AD_SET96",#N/A,FALSE,"ADUANAS"}</definedName>
    <definedName name="SAGDGZRE" localSheetId="27" hidden="1">{"CAJA_SET96",#N/A,FALSE,"CAJA3";"ING_CORR_SET96",#N/A,FALSE,"CAJA3";"SUNAT_AD_SET96",#N/A,FALSE,"ADUANAS"}</definedName>
    <definedName name="SAGDGZRE" localSheetId="20" hidden="1">{0,0,0,0;0,0,0,0;0,0,0,0}</definedName>
    <definedName name="SAGDGZRE" localSheetId="21" hidden="1">{"CAJA_SET96",#N/A,FALSE,"CAJA3";"ING_CORR_SET96",#N/A,FALSE,"CAJA3";"SUNAT_AD_SET96",#N/A,FALSE,"ADUANAS"}</definedName>
    <definedName name="SAGDGZRE" localSheetId="22" hidden="1">{"CAJA_SET96",#N/A,FALSE,"CAJA3";"ING_CORR_SET96",#N/A,FALSE,"CAJA3";"SUNAT_AD_SET96",#N/A,FALSE,"ADUANAS"}</definedName>
    <definedName name="SAGDGZRE" localSheetId="32" hidden="1">{"CAJA_SET96",#N/A,FALSE,"CAJA3";"ING_CORR_SET96",#N/A,FALSE,"CAJA3";"SUNAT_AD_SET96",#N/A,FALSE,"ADUANAS"}</definedName>
    <definedName name="SAGDGZRE" localSheetId="34" hidden="1">{"CAJA_SET96",#N/A,FALSE,"CAJA3";"ING_CORR_SET96",#N/A,FALSE,"CAJA3";"SUNAT_AD_SET96",#N/A,FALSE,"ADUANAS"}</definedName>
    <definedName name="SAGDGZRE" localSheetId="36" hidden="1">{"CAJA_SET96",#N/A,FALSE,"CAJA3";"ING_CORR_SET96",#N/A,FALSE,"CAJA3";"SUNAT_AD_SET96",#N/A,FALSE,"ADUANAS"}</definedName>
    <definedName name="SAGDGZRE" localSheetId="38" hidden="1">{"CAJA_SET96",#N/A,FALSE,"CAJA3";"ING_CORR_SET96",#N/A,FALSE,"CAJA3";"SUNAT_AD_SET96",#N/A,FALSE,"ADUANAS"}</definedName>
    <definedName name="SAGDGZRE" localSheetId="39" hidden="1">{"CAJA_SET96",#N/A,FALSE,"CAJA3";"ING_CORR_SET96",#N/A,FALSE,"CAJA3";"SUNAT_AD_SET96",#N/A,FALSE,"ADUANAS"}</definedName>
    <definedName name="SAGDGZRE" localSheetId="40" hidden="1">{"CAJA_SET96",#N/A,FALSE,"CAJA3";"ING_CORR_SET96",#N/A,FALSE,"CAJA3";"SUNAT_AD_SET96",#N/A,FALSE,"ADUANAS"}</definedName>
    <definedName name="SAGDGZRE" localSheetId="45" hidden="1">{"CAJA_SET96",#N/A,FALSE,"CAJA3";"ING_CORR_SET96",#N/A,FALSE,"CAJA3";"SUNAT_AD_SET96",#N/A,FALSE,"ADUANAS"}</definedName>
    <definedName name="SAGDGZRE" localSheetId="46" hidden="1">{"CAJA_SET96",#N/A,FALSE,"CAJA3";"ING_CORR_SET96",#N/A,FALSE,"CAJA3";"SUNAT_AD_SET96",#N/A,FALSE,"ADUANAS"}</definedName>
    <definedName name="SAGDGZRE" localSheetId="49" hidden="1">{"CAJA_SET96",#N/A,FALSE,"CAJA3";"ING_CORR_SET96",#N/A,FALSE,"CAJA3";"SUNAT_AD_SET96",#N/A,FALSE,"ADUANAS"}</definedName>
    <definedName name="SAGDGZRE" localSheetId="50" hidden="1">{"CAJA_SET96",#N/A,FALSE,"CAJA3";"ING_CORR_SET96",#N/A,FALSE,"CAJA3";"SUNAT_AD_SET96",#N/A,FALSE,"ADUANAS"}</definedName>
    <definedName name="SAGDGZRE" localSheetId="35" hidden="1">{"CAJA_SET96",#N/A,FALSE,"CAJA3";"ING_CORR_SET96",#N/A,FALSE,"CAJA3";"SUNAT_AD_SET96",#N/A,FALSE,"ADUANAS"}</definedName>
    <definedName name="SAGDGZRE" localSheetId="37" hidden="1">{"CAJA_SET96",#N/A,FALSE,"CAJA3";"ING_CORR_SET96",#N/A,FALSE,"CAJA3";"SUNAT_AD_SET96",#N/A,FALSE,"ADUANAS"}</definedName>
    <definedName name="SAGDGZRE" localSheetId="1" hidden="1">{"CAJA_SET96",#N/A,FALSE,"CAJA3";"ING_CORR_SET96",#N/A,FALSE,"CAJA3";"SUNAT_AD_SET96",#N/A,FALSE,"ADUANAS"}</definedName>
    <definedName name="SAGDGZRE" localSheetId="2" hidden="1">{"CAJA_SET96",#N/A,FALSE,"CAJA3";"ING_CORR_SET96",#N/A,FALSE,"CAJA3";"SUNAT_AD_SET96",#N/A,FALSE,"ADUANAS"}</definedName>
    <definedName name="SAGDGZRE" localSheetId="3" hidden="1">{"CAJA_SET96",#N/A,FALSE,"CAJA3";"ING_CORR_SET96",#N/A,FALSE,"CAJA3";"SUNAT_AD_SET96",#N/A,FALSE,"ADUANAS"}</definedName>
    <definedName name="SAGDGZRE" localSheetId="4" hidden="1">{"CAJA_SET96",#N/A,FALSE,"CAJA3";"ING_CORR_SET96",#N/A,FALSE,"CAJA3";"SUNAT_AD_SET96",#N/A,FALSE,"ADUANAS"}</definedName>
    <definedName name="SAGDGZRE" localSheetId="5" hidden="1">{"CAJA_SET96",#N/A,FALSE,"CAJA3";"ING_CORR_SET96",#N/A,FALSE,"CAJA3";"SUNAT_AD_SET96",#N/A,FALSE,"ADUANAS"}</definedName>
    <definedName name="SAGDGZRE" localSheetId="6" hidden="1">{"CAJA_SET96",#N/A,FALSE,"CAJA3";"ING_CORR_SET96",#N/A,FALSE,"CAJA3";"SUNAT_AD_SET96",#N/A,FALSE,"ADUANAS"}</definedName>
    <definedName name="SAGDGZRE" localSheetId="7" hidden="1">{"CAJA_SET96",#N/A,FALSE,"CAJA3";"ING_CORR_SET96",#N/A,FALSE,"CAJA3";"SUNAT_AD_SET96",#N/A,FALSE,"ADUANAS"}</definedName>
    <definedName name="SAGDGZRE" localSheetId="8" hidden="1">{"CAJA_SET96",#N/A,FALSE,"CAJA3";"ING_CORR_SET96",#N/A,FALSE,"CAJA3";"SUNAT_AD_SET96",#N/A,FALSE,"ADUANAS"}</definedName>
    <definedName name="SAGDGZRE" localSheetId="9" hidden="1">{"CAJA_SET96",#N/A,FALSE,"CAJA3";"ING_CORR_SET96",#N/A,FALSE,"CAJA3";"SUNAT_AD_SET96",#N/A,FALSE,"ADUANAS"}</definedName>
    <definedName name="SAGDGZRE" localSheetId="10" hidden="1">{"CAJA_SET96",#N/A,FALSE,"CAJA3";"ING_CORR_SET96",#N/A,FALSE,"CAJA3";"SUNAT_AD_SET96",#N/A,FALSE,"ADUANAS"}</definedName>
    <definedName name="SAGDGZRE" localSheetId="11" hidden="1">{"CAJA_SET96",#N/A,FALSE,"CAJA3";"ING_CORR_SET96",#N/A,FALSE,"CAJA3";"SUNAT_AD_SET96",#N/A,FALSE,"ADUANAS"}</definedName>
    <definedName name="SAGDGZRE" localSheetId="12" hidden="1">{"CAJA_SET96",#N/A,FALSE,"CAJA3";"ING_CORR_SET96",#N/A,FALSE,"CAJA3";"SUNAT_AD_SET96",#N/A,FALSE,"ADUANAS"}</definedName>
    <definedName name="SAGDGZRE" localSheetId="13" hidden="1">{"CAJA_SET96",#N/A,FALSE,"CAJA3";"ING_CORR_SET96",#N/A,FALSE,"CAJA3";"SUNAT_AD_SET96",#N/A,FALSE,"ADUANAS"}</definedName>
    <definedName name="SAGDGZRE" localSheetId="14" hidden="1">{"CAJA_SET96",#N/A,FALSE,"CAJA3";"ING_CORR_SET96",#N/A,FALSE,"CAJA3";"SUNAT_AD_SET96",#N/A,FALSE,"ADUANAS"}</definedName>
    <definedName name="SAGDGZRE" localSheetId="15" hidden="1">{"CAJA_SET96",#N/A,FALSE,"CAJA3";"ING_CORR_SET96",#N/A,FALSE,"CAJA3";"SUNAT_AD_SET96",#N/A,FALSE,"ADUANAS"}</definedName>
    <definedName name="SAGDGZRE" hidden="1">{"CAJA_SET96",#N/A,FALSE,"CAJA3";"ING_CORR_SET96",#N/A,FALSE,"CAJA3";"SUNAT_AD_SET96",#N/A,FALSE,"ADUANAS"}</definedName>
    <definedName name="sajfhsidjgdgzsoñerkohtfg" localSheetId="17" hidden="1">{"CAJA_SET96",#N/A,FALSE,"CAJA3";"ING_CORR_SET96",#N/A,FALSE,"CAJA3";"SUNAT_AD_SET96",#N/A,FALSE,"ADUANAS"}</definedName>
    <definedName name="sajfhsidjgdgzsoñerkohtfg" localSheetId="27" hidden="1">{"CAJA_SET96",#N/A,FALSE,"CAJA3";"ING_CORR_SET96",#N/A,FALSE,"CAJA3";"SUNAT_AD_SET96",#N/A,FALSE,"ADUANAS"}</definedName>
    <definedName name="sajfhsidjgdgzsoñerkohtfg" localSheetId="20" hidden="1">{0,0,0,0;0,0,0,0;0,0,0,0}</definedName>
    <definedName name="sajfhsidjgdgzsoñerkohtfg" localSheetId="21" hidden="1">{"CAJA_SET96",#N/A,FALSE,"CAJA3";"ING_CORR_SET96",#N/A,FALSE,"CAJA3";"SUNAT_AD_SET96",#N/A,FALSE,"ADUANAS"}</definedName>
    <definedName name="sajfhsidjgdgzsoñerkohtfg" localSheetId="22" hidden="1">{"CAJA_SET96",#N/A,FALSE,"CAJA3";"ING_CORR_SET96",#N/A,FALSE,"CAJA3";"SUNAT_AD_SET96",#N/A,FALSE,"ADUANAS"}</definedName>
    <definedName name="sajfhsidjgdgzsoñerkohtfg" localSheetId="32" hidden="1">{"CAJA_SET96",#N/A,FALSE,"CAJA3";"ING_CORR_SET96",#N/A,FALSE,"CAJA3";"SUNAT_AD_SET96",#N/A,FALSE,"ADUANAS"}</definedName>
    <definedName name="sajfhsidjgdgzsoñerkohtfg" localSheetId="34" hidden="1">{"CAJA_SET96",#N/A,FALSE,"CAJA3";"ING_CORR_SET96",#N/A,FALSE,"CAJA3";"SUNAT_AD_SET96",#N/A,FALSE,"ADUANAS"}</definedName>
    <definedName name="sajfhsidjgdgzsoñerkohtfg" localSheetId="36" hidden="1">{"CAJA_SET96",#N/A,FALSE,"CAJA3";"ING_CORR_SET96",#N/A,FALSE,"CAJA3";"SUNAT_AD_SET96",#N/A,FALSE,"ADUANAS"}</definedName>
    <definedName name="sajfhsidjgdgzsoñerkohtfg" localSheetId="38" hidden="1">{"CAJA_SET96",#N/A,FALSE,"CAJA3";"ING_CORR_SET96",#N/A,FALSE,"CAJA3";"SUNAT_AD_SET96",#N/A,FALSE,"ADUANAS"}</definedName>
    <definedName name="sajfhsidjgdgzsoñerkohtfg" localSheetId="39" hidden="1">{"CAJA_SET96",#N/A,FALSE,"CAJA3";"ING_CORR_SET96",#N/A,FALSE,"CAJA3";"SUNAT_AD_SET96",#N/A,FALSE,"ADUANAS"}</definedName>
    <definedName name="sajfhsidjgdgzsoñerkohtfg" localSheetId="40" hidden="1">{"CAJA_SET96",#N/A,FALSE,"CAJA3";"ING_CORR_SET96",#N/A,FALSE,"CAJA3";"SUNAT_AD_SET96",#N/A,FALSE,"ADUANAS"}</definedName>
    <definedName name="sajfhsidjgdgzsoñerkohtfg" localSheetId="45" hidden="1">{"CAJA_SET96",#N/A,FALSE,"CAJA3";"ING_CORR_SET96",#N/A,FALSE,"CAJA3";"SUNAT_AD_SET96",#N/A,FALSE,"ADUANAS"}</definedName>
    <definedName name="sajfhsidjgdgzsoñerkohtfg" localSheetId="46" hidden="1">{"CAJA_SET96",#N/A,FALSE,"CAJA3";"ING_CORR_SET96",#N/A,FALSE,"CAJA3";"SUNAT_AD_SET96",#N/A,FALSE,"ADUANAS"}</definedName>
    <definedName name="sajfhsidjgdgzsoñerkohtfg" localSheetId="49" hidden="1">{"CAJA_SET96",#N/A,FALSE,"CAJA3";"ING_CORR_SET96",#N/A,FALSE,"CAJA3";"SUNAT_AD_SET96",#N/A,FALSE,"ADUANAS"}</definedName>
    <definedName name="sajfhsidjgdgzsoñerkohtfg" localSheetId="50" hidden="1">{"CAJA_SET96",#N/A,FALSE,"CAJA3";"ING_CORR_SET96",#N/A,FALSE,"CAJA3";"SUNAT_AD_SET96",#N/A,FALSE,"ADUANAS"}</definedName>
    <definedName name="sajfhsidjgdgzsoñerkohtfg" localSheetId="35" hidden="1">{"CAJA_SET96",#N/A,FALSE,"CAJA3";"ING_CORR_SET96",#N/A,FALSE,"CAJA3";"SUNAT_AD_SET96",#N/A,FALSE,"ADUANAS"}</definedName>
    <definedName name="sajfhsidjgdgzsoñerkohtfg" localSheetId="37" hidden="1">{"CAJA_SET96",#N/A,FALSE,"CAJA3";"ING_CORR_SET96",#N/A,FALSE,"CAJA3";"SUNAT_AD_SET96",#N/A,FALSE,"ADUANAS"}</definedName>
    <definedName name="sajfhsidjgdgzsoñerkohtfg" localSheetId="1" hidden="1">{"CAJA_SET96",#N/A,FALSE,"CAJA3";"ING_CORR_SET96",#N/A,FALSE,"CAJA3";"SUNAT_AD_SET96",#N/A,FALSE,"ADUANAS"}</definedName>
    <definedName name="sajfhsidjgdgzsoñerkohtfg" localSheetId="2" hidden="1">{"CAJA_SET96",#N/A,FALSE,"CAJA3";"ING_CORR_SET96",#N/A,FALSE,"CAJA3";"SUNAT_AD_SET96",#N/A,FALSE,"ADUANAS"}</definedName>
    <definedName name="sajfhsidjgdgzsoñerkohtfg" localSheetId="3" hidden="1">{"CAJA_SET96",#N/A,FALSE,"CAJA3";"ING_CORR_SET96",#N/A,FALSE,"CAJA3";"SUNAT_AD_SET96",#N/A,FALSE,"ADUANAS"}</definedName>
    <definedName name="sajfhsidjgdgzsoñerkohtfg" localSheetId="4" hidden="1">{"CAJA_SET96",#N/A,FALSE,"CAJA3";"ING_CORR_SET96",#N/A,FALSE,"CAJA3";"SUNAT_AD_SET96",#N/A,FALSE,"ADUANAS"}</definedName>
    <definedName name="sajfhsidjgdgzsoñerkohtfg" localSheetId="5" hidden="1">{"CAJA_SET96",#N/A,FALSE,"CAJA3";"ING_CORR_SET96",#N/A,FALSE,"CAJA3";"SUNAT_AD_SET96",#N/A,FALSE,"ADUANAS"}</definedName>
    <definedName name="sajfhsidjgdgzsoñerkohtfg" localSheetId="6" hidden="1">{"CAJA_SET96",#N/A,FALSE,"CAJA3";"ING_CORR_SET96",#N/A,FALSE,"CAJA3";"SUNAT_AD_SET96",#N/A,FALSE,"ADUANAS"}</definedName>
    <definedName name="sajfhsidjgdgzsoñerkohtfg" localSheetId="7" hidden="1">{"CAJA_SET96",#N/A,FALSE,"CAJA3";"ING_CORR_SET96",#N/A,FALSE,"CAJA3";"SUNAT_AD_SET96",#N/A,FALSE,"ADUANAS"}</definedName>
    <definedName name="sajfhsidjgdgzsoñerkohtfg" localSheetId="8" hidden="1">{"CAJA_SET96",#N/A,FALSE,"CAJA3";"ING_CORR_SET96",#N/A,FALSE,"CAJA3";"SUNAT_AD_SET96",#N/A,FALSE,"ADUANAS"}</definedName>
    <definedName name="sajfhsidjgdgzsoñerkohtfg" localSheetId="9" hidden="1">{"CAJA_SET96",#N/A,FALSE,"CAJA3";"ING_CORR_SET96",#N/A,FALSE,"CAJA3";"SUNAT_AD_SET96",#N/A,FALSE,"ADUANAS"}</definedName>
    <definedName name="sajfhsidjgdgzsoñerkohtfg" localSheetId="10" hidden="1">{"CAJA_SET96",#N/A,FALSE,"CAJA3";"ING_CORR_SET96",#N/A,FALSE,"CAJA3";"SUNAT_AD_SET96",#N/A,FALSE,"ADUANAS"}</definedName>
    <definedName name="sajfhsidjgdgzsoñerkohtfg" localSheetId="11" hidden="1">{"CAJA_SET96",#N/A,FALSE,"CAJA3";"ING_CORR_SET96",#N/A,FALSE,"CAJA3";"SUNAT_AD_SET96",#N/A,FALSE,"ADUANAS"}</definedName>
    <definedName name="sajfhsidjgdgzsoñerkohtfg" localSheetId="12" hidden="1">{"CAJA_SET96",#N/A,FALSE,"CAJA3";"ING_CORR_SET96",#N/A,FALSE,"CAJA3";"SUNAT_AD_SET96",#N/A,FALSE,"ADUANAS"}</definedName>
    <definedName name="sajfhsidjgdgzsoñerkohtfg" localSheetId="13" hidden="1">{"CAJA_SET96",#N/A,FALSE,"CAJA3";"ING_CORR_SET96",#N/A,FALSE,"CAJA3";"SUNAT_AD_SET96",#N/A,FALSE,"ADUANAS"}</definedName>
    <definedName name="sajfhsidjgdgzsoñerkohtfg" localSheetId="14" hidden="1">{"CAJA_SET96",#N/A,FALSE,"CAJA3";"ING_CORR_SET96",#N/A,FALSE,"CAJA3";"SUNAT_AD_SET96",#N/A,FALSE,"ADUANAS"}</definedName>
    <definedName name="sajfhsidjgdgzsoñerkohtfg" localSheetId="15" hidden="1">{"CAJA_SET96",#N/A,FALSE,"CAJA3";"ING_CORR_SET96",#N/A,FALSE,"CAJA3";"SUNAT_AD_SET96",#N/A,FALSE,"ADUANAS"}</definedName>
    <definedName name="sajfhsidjgdgzsoñerkohtfg" hidden="1">{"CAJA_SET96",#N/A,FALSE,"CAJA3";"ING_CORR_SET96",#N/A,FALSE,"CAJA3";"SUNAT_AD_SET96",#N/A,FALSE,"ADUANAS"}</definedName>
    <definedName name="salarioprom">[2]BD!$R$3:$R$54</definedName>
    <definedName name="SBUM">[2]ECU!$G$1</definedName>
    <definedName name="SFRWIOEONDTXRSWWA" localSheetId="17" hidden="1">{"CAJA_SET96",#N/A,FALSE,"CAJA3";"ING_CORR_SET96",#N/A,FALSE,"CAJA3";"SUNAT_AD_SET96",#N/A,FALSE,"ADUANAS"}</definedName>
    <definedName name="SFRWIOEONDTXRSWWA" localSheetId="27" hidden="1">{"CAJA_SET96",#N/A,FALSE,"CAJA3";"ING_CORR_SET96",#N/A,FALSE,"CAJA3";"SUNAT_AD_SET96",#N/A,FALSE,"ADUANAS"}</definedName>
    <definedName name="SFRWIOEONDTXRSWWA" localSheetId="20" hidden="1">{0,0,0,0;0,0,0,0;0,0,0,0}</definedName>
    <definedName name="SFRWIOEONDTXRSWWA" localSheetId="21" hidden="1">{"CAJA_SET96",#N/A,FALSE,"CAJA3";"ING_CORR_SET96",#N/A,FALSE,"CAJA3";"SUNAT_AD_SET96",#N/A,FALSE,"ADUANAS"}</definedName>
    <definedName name="SFRWIOEONDTXRSWWA" localSheetId="22" hidden="1">{"CAJA_SET96",#N/A,FALSE,"CAJA3";"ING_CORR_SET96",#N/A,FALSE,"CAJA3";"SUNAT_AD_SET96",#N/A,FALSE,"ADUANAS"}</definedName>
    <definedName name="SFRWIOEONDTXRSWWA" localSheetId="32" hidden="1">{"CAJA_SET96",#N/A,FALSE,"CAJA3";"ING_CORR_SET96",#N/A,FALSE,"CAJA3";"SUNAT_AD_SET96",#N/A,FALSE,"ADUANAS"}</definedName>
    <definedName name="SFRWIOEONDTXRSWWA" localSheetId="34" hidden="1">{"CAJA_SET96",#N/A,FALSE,"CAJA3";"ING_CORR_SET96",#N/A,FALSE,"CAJA3";"SUNAT_AD_SET96",#N/A,FALSE,"ADUANAS"}</definedName>
    <definedName name="SFRWIOEONDTXRSWWA" localSheetId="36" hidden="1">{"CAJA_SET96",#N/A,FALSE,"CAJA3";"ING_CORR_SET96",#N/A,FALSE,"CAJA3";"SUNAT_AD_SET96",#N/A,FALSE,"ADUANAS"}</definedName>
    <definedName name="SFRWIOEONDTXRSWWA" localSheetId="38" hidden="1">{"CAJA_SET96",#N/A,FALSE,"CAJA3";"ING_CORR_SET96",#N/A,FALSE,"CAJA3";"SUNAT_AD_SET96",#N/A,FALSE,"ADUANAS"}</definedName>
    <definedName name="SFRWIOEONDTXRSWWA" localSheetId="39" hidden="1">{"CAJA_SET96",#N/A,FALSE,"CAJA3";"ING_CORR_SET96",#N/A,FALSE,"CAJA3";"SUNAT_AD_SET96",#N/A,FALSE,"ADUANAS"}</definedName>
    <definedName name="SFRWIOEONDTXRSWWA" localSheetId="40" hidden="1">{"CAJA_SET96",#N/A,FALSE,"CAJA3";"ING_CORR_SET96",#N/A,FALSE,"CAJA3";"SUNAT_AD_SET96",#N/A,FALSE,"ADUANAS"}</definedName>
    <definedName name="SFRWIOEONDTXRSWWA" localSheetId="45" hidden="1">{"CAJA_SET96",#N/A,FALSE,"CAJA3";"ING_CORR_SET96",#N/A,FALSE,"CAJA3";"SUNAT_AD_SET96",#N/A,FALSE,"ADUANAS"}</definedName>
    <definedName name="SFRWIOEONDTXRSWWA" localSheetId="46" hidden="1">{"CAJA_SET96",#N/A,FALSE,"CAJA3";"ING_CORR_SET96",#N/A,FALSE,"CAJA3";"SUNAT_AD_SET96",#N/A,FALSE,"ADUANAS"}</definedName>
    <definedName name="SFRWIOEONDTXRSWWA" localSheetId="49" hidden="1">{"CAJA_SET96",#N/A,FALSE,"CAJA3";"ING_CORR_SET96",#N/A,FALSE,"CAJA3";"SUNAT_AD_SET96",#N/A,FALSE,"ADUANAS"}</definedName>
    <definedName name="SFRWIOEONDTXRSWWA" localSheetId="50" hidden="1">{"CAJA_SET96",#N/A,FALSE,"CAJA3";"ING_CORR_SET96",#N/A,FALSE,"CAJA3";"SUNAT_AD_SET96",#N/A,FALSE,"ADUANAS"}</definedName>
    <definedName name="SFRWIOEONDTXRSWWA" localSheetId="35" hidden="1">{"CAJA_SET96",#N/A,FALSE,"CAJA3";"ING_CORR_SET96",#N/A,FALSE,"CAJA3";"SUNAT_AD_SET96",#N/A,FALSE,"ADUANAS"}</definedName>
    <definedName name="SFRWIOEONDTXRSWWA" localSheetId="37" hidden="1">{"CAJA_SET96",#N/A,FALSE,"CAJA3";"ING_CORR_SET96",#N/A,FALSE,"CAJA3";"SUNAT_AD_SET96",#N/A,FALSE,"ADUANAS"}</definedName>
    <definedName name="SFRWIOEONDTXRSWWA" localSheetId="1" hidden="1">{"CAJA_SET96",#N/A,FALSE,"CAJA3";"ING_CORR_SET96",#N/A,FALSE,"CAJA3";"SUNAT_AD_SET96",#N/A,FALSE,"ADUANAS"}</definedName>
    <definedName name="SFRWIOEONDTXRSWWA" localSheetId="2" hidden="1">{"CAJA_SET96",#N/A,FALSE,"CAJA3";"ING_CORR_SET96",#N/A,FALSE,"CAJA3";"SUNAT_AD_SET96",#N/A,FALSE,"ADUANAS"}</definedName>
    <definedName name="SFRWIOEONDTXRSWWA" localSheetId="3" hidden="1">{"CAJA_SET96",#N/A,FALSE,"CAJA3";"ING_CORR_SET96",#N/A,FALSE,"CAJA3";"SUNAT_AD_SET96",#N/A,FALSE,"ADUANAS"}</definedName>
    <definedName name="SFRWIOEONDTXRSWWA" localSheetId="4" hidden="1">{"CAJA_SET96",#N/A,FALSE,"CAJA3";"ING_CORR_SET96",#N/A,FALSE,"CAJA3";"SUNAT_AD_SET96",#N/A,FALSE,"ADUANAS"}</definedName>
    <definedName name="SFRWIOEONDTXRSWWA" localSheetId="5" hidden="1">{"CAJA_SET96",#N/A,FALSE,"CAJA3";"ING_CORR_SET96",#N/A,FALSE,"CAJA3";"SUNAT_AD_SET96",#N/A,FALSE,"ADUANAS"}</definedName>
    <definedName name="SFRWIOEONDTXRSWWA" localSheetId="6" hidden="1">{"CAJA_SET96",#N/A,FALSE,"CAJA3";"ING_CORR_SET96",#N/A,FALSE,"CAJA3";"SUNAT_AD_SET96",#N/A,FALSE,"ADUANAS"}</definedName>
    <definedName name="SFRWIOEONDTXRSWWA" localSheetId="7" hidden="1">{"CAJA_SET96",#N/A,FALSE,"CAJA3";"ING_CORR_SET96",#N/A,FALSE,"CAJA3";"SUNAT_AD_SET96",#N/A,FALSE,"ADUANAS"}</definedName>
    <definedName name="SFRWIOEONDTXRSWWA" localSheetId="8" hidden="1">{"CAJA_SET96",#N/A,FALSE,"CAJA3";"ING_CORR_SET96",#N/A,FALSE,"CAJA3";"SUNAT_AD_SET96",#N/A,FALSE,"ADUANAS"}</definedName>
    <definedName name="SFRWIOEONDTXRSWWA" localSheetId="9" hidden="1">{"CAJA_SET96",#N/A,FALSE,"CAJA3";"ING_CORR_SET96",#N/A,FALSE,"CAJA3";"SUNAT_AD_SET96",#N/A,FALSE,"ADUANAS"}</definedName>
    <definedName name="SFRWIOEONDTXRSWWA" localSheetId="10" hidden="1">{"CAJA_SET96",#N/A,FALSE,"CAJA3";"ING_CORR_SET96",#N/A,FALSE,"CAJA3";"SUNAT_AD_SET96",#N/A,FALSE,"ADUANAS"}</definedName>
    <definedName name="SFRWIOEONDTXRSWWA" localSheetId="11" hidden="1">{"CAJA_SET96",#N/A,FALSE,"CAJA3";"ING_CORR_SET96",#N/A,FALSE,"CAJA3";"SUNAT_AD_SET96",#N/A,FALSE,"ADUANAS"}</definedName>
    <definedName name="SFRWIOEONDTXRSWWA" localSheetId="12" hidden="1">{"CAJA_SET96",#N/A,FALSE,"CAJA3";"ING_CORR_SET96",#N/A,FALSE,"CAJA3";"SUNAT_AD_SET96",#N/A,FALSE,"ADUANAS"}</definedName>
    <definedName name="SFRWIOEONDTXRSWWA" localSheetId="13" hidden="1">{"CAJA_SET96",#N/A,FALSE,"CAJA3";"ING_CORR_SET96",#N/A,FALSE,"CAJA3";"SUNAT_AD_SET96",#N/A,FALSE,"ADUANAS"}</definedName>
    <definedName name="SFRWIOEONDTXRSWWA" localSheetId="14" hidden="1">{"CAJA_SET96",#N/A,FALSE,"CAJA3";"ING_CORR_SET96",#N/A,FALSE,"CAJA3";"SUNAT_AD_SET96",#N/A,FALSE,"ADUANAS"}</definedName>
    <definedName name="SFRWIOEONDTXRSWWA" localSheetId="15" hidden="1">{"CAJA_SET96",#N/A,FALSE,"CAJA3";"ING_CORR_SET96",#N/A,FALSE,"CAJA3";"SUNAT_AD_SET96",#N/A,FALSE,"ADUANAS"}</definedName>
    <definedName name="SFRWIOEONDTXRSWWA" hidden="1">{"CAJA_SET96",#N/A,FALSE,"CAJA3";"ING_CORR_SET96",#N/A,FALSE,"CAJA3";"SUNAT_AD_SET96",#N/A,FALSE,"ADUANAS"}</definedName>
    <definedName name="sgffhg" localSheetId="17" hidden="1">{"CAJA_SET96",#N/A,FALSE,"CAJA3";"ING_CORR_SET96",#N/A,FALSE,"CAJA3";"SUNAT_AD_SET96",#N/A,FALSE,"ADUANAS"}</definedName>
    <definedName name="sgffhg" localSheetId="27" hidden="1">{"CAJA_SET96",#N/A,FALSE,"CAJA3";"ING_CORR_SET96",#N/A,FALSE,"CAJA3";"SUNAT_AD_SET96",#N/A,FALSE,"ADUANAS"}</definedName>
    <definedName name="sgffhg" localSheetId="20" hidden="1">{0,0,0,0;0,0,0,0;0,0,0,0}</definedName>
    <definedName name="sgffhg" localSheetId="21" hidden="1">{"CAJA_SET96",#N/A,FALSE,"CAJA3";"ING_CORR_SET96",#N/A,FALSE,"CAJA3";"SUNAT_AD_SET96",#N/A,FALSE,"ADUANAS"}</definedName>
    <definedName name="sgffhg" localSheetId="22" hidden="1">{"CAJA_SET96",#N/A,FALSE,"CAJA3";"ING_CORR_SET96",#N/A,FALSE,"CAJA3";"SUNAT_AD_SET96",#N/A,FALSE,"ADUANAS"}</definedName>
    <definedName name="sgffhg" localSheetId="32" hidden="1">{"CAJA_SET96",#N/A,FALSE,"CAJA3";"ING_CORR_SET96",#N/A,FALSE,"CAJA3";"SUNAT_AD_SET96",#N/A,FALSE,"ADUANAS"}</definedName>
    <definedName name="sgffhg" localSheetId="34" hidden="1">{"CAJA_SET96",#N/A,FALSE,"CAJA3";"ING_CORR_SET96",#N/A,FALSE,"CAJA3";"SUNAT_AD_SET96",#N/A,FALSE,"ADUANAS"}</definedName>
    <definedName name="sgffhg" localSheetId="36" hidden="1">{"CAJA_SET96",#N/A,FALSE,"CAJA3";"ING_CORR_SET96",#N/A,FALSE,"CAJA3";"SUNAT_AD_SET96",#N/A,FALSE,"ADUANAS"}</definedName>
    <definedName name="sgffhg" localSheetId="38" hidden="1">{"CAJA_SET96",#N/A,FALSE,"CAJA3";"ING_CORR_SET96",#N/A,FALSE,"CAJA3";"SUNAT_AD_SET96",#N/A,FALSE,"ADUANAS"}</definedName>
    <definedName name="sgffhg" localSheetId="39" hidden="1">{"CAJA_SET96",#N/A,FALSE,"CAJA3";"ING_CORR_SET96",#N/A,FALSE,"CAJA3";"SUNAT_AD_SET96",#N/A,FALSE,"ADUANAS"}</definedName>
    <definedName name="sgffhg" localSheetId="40" hidden="1">{"CAJA_SET96",#N/A,FALSE,"CAJA3";"ING_CORR_SET96",#N/A,FALSE,"CAJA3";"SUNAT_AD_SET96",#N/A,FALSE,"ADUANAS"}</definedName>
    <definedName name="sgffhg" localSheetId="45" hidden="1">{"CAJA_SET96",#N/A,FALSE,"CAJA3";"ING_CORR_SET96",#N/A,FALSE,"CAJA3";"SUNAT_AD_SET96",#N/A,FALSE,"ADUANAS"}</definedName>
    <definedName name="sgffhg" localSheetId="46" hidden="1">{"CAJA_SET96",#N/A,FALSE,"CAJA3";"ING_CORR_SET96",#N/A,FALSE,"CAJA3";"SUNAT_AD_SET96",#N/A,FALSE,"ADUANAS"}</definedName>
    <definedName name="sgffhg" localSheetId="49" hidden="1">{"CAJA_SET96",#N/A,FALSE,"CAJA3";"ING_CORR_SET96",#N/A,FALSE,"CAJA3";"SUNAT_AD_SET96",#N/A,FALSE,"ADUANAS"}</definedName>
    <definedName name="sgffhg" localSheetId="50" hidden="1">{"CAJA_SET96",#N/A,FALSE,"CAJA3";"ING_CORR_SET96",#N/A,FALSE,"CAJA3";"SUNAT_AD_SET96",#N/A,FALSE,"ADUANAS"}</definedName>
    <definedName name="sgffhg" localSheetId="35" hidden="1">{"CAJA_SET96",#N/A,FALSE,"CAJA3";"ING_CORR_SET96",#N/A,FALSE,"CAJA3";"SUNAT_AD_SET96",#N/A,FALSE,"ADUANAS"}</definedName>
    <definedName name="sgffhg" localSheetId="37" hidden="1">{"CAJA_SET96",#N/A,FALSE,"CAJA3";"ING_CORR_SET96",#N/A,FALSE,"CAJA3";"SUNAT_AD_SET96",#N/A,FALSE,"ADUANAS"}</definedName>
    <definedName name="sgffhg" localSheetId="1" hidden="1">{"CAJA_SET96",#N/A,FALSE,"CAJA3";"ING_CORR_SET96",#N/A,FALSE,"CAJA3";"SUNAT_AD_SET96",#N/A,FALSE,"ADUANAS"}</definedName>
    <definedName name="sgffhg" localSheetId="2" hidden="1">{"CAJA_SET96",#N/A,FALSE,"CAJA3";"ING_CORR_SET96",#N/A,FALSE,"CAJA3";"SUNAT_AD_SET96",#N/A,FALSE,"ADUANAS"}</definedName>
    <definedName name="sgffhg" localSheetId="3" hidden="1">{"CAJA_SET96",#N/A,FALSE,"CAJA3";"ING_CORR_SET96",#N/A,FALSE,"CAJA3";"SUNAT_AD_SET96",#N/A,FALSE,"ADUANAS"}</definedName>
    <definedName name="sgffhg" localSheetId="4" hidden="1">{"CAJA_SET96",#N/A,FALSE,"CAJA3";"ING_CORR_SET96",#N/A,FALSE,"CAJA3";"SUNAT_AD_SET96",#N/A,FALSE,"ADUANAS"}</definedName>
    <definedName name="sgffhg" localSheetId="5" hidden="1">{"CAJA_SET96",#N/A,FALSE,"CAJA3";"ING_CORR_SET96",#N/A,FALSE,"CAJA3";"SUNAT_AD_SET96",#N/A,FALSE,"ADUANAS"}</definedName>
    <definedName name="sgffhg" localSheetId="6" hidden="1">{"CAJA_SET96",#N/A,FALSE,"CAJA3";"ING_CORR_SET96",#N/A,FALSE,"CAJA3";"SUNAT_AD_SET96",#N/A,FALSE,"ADUANAS"}</definedName>
    <definedName name="sgffhg" localSheetId="7" hidden="1">{"CAJA_SET96",#N/A,FALSE,"CAJA3";"ING_CORR_SET96",#N/A,FALSE,"CAJA3";"SUNAT_AD_SET96",#N/A,FALSE,"ADUANAS"}</definedName>
    <definedName name="sgffhg" localSheetId="8" hidden="1">{"CAJA_SET96",#N/A,FALSE,"CAJA3";"ING_CORR_SET96",#N/A,FALSE,"CAJA3";"SUNAT_AD_SET96",#N/A,FALSE,"ADUANAS"}</definedName>
    <definedName name="sgffhg" localSheetId="9" hidden="1">{"CAJA_SET96",#N/A,FALSE,"CAJA3";"ING_CORR_SET96",#N/A,FALSE,"CAJA3";"SUNAT_AD_SET96",#N/A,FALSE,"ADUANAS"}</definedName>
    <definedName name="sgffhg" localSheetId="10" hidden="1">{"CAJA_SET96",#N/A,FALSE,"CAJA3";"ING_CORR_SET96",#N/A,FALSE,"CAJA3";"SUNAT_AD_SET96",#N/A,FALSE,"ADUANAS"}</definedName>
    <definedName name="sgffhg" localSheetId="11" hidden="1">{"CAJA_SET96",#N/A,FALSE,"CAJA3";"ING_CORR_SET96",#N/A,FALSE,"CAJA3";"SUNAT_AD_SET96",#N/A,FALSE,"ADUANAS"}</definedName>
    <definedName name="sgffhg" localSheetId="12" hidden="1">{"CAJA_SET96",#N/A,FALSE,"CAJA3";"ING_CORR_SET96",#N/A,FALSE,"CAJA3";"SUNAT_AD_SET96",#N/A,FALSE,"ADUANAS"}</definedName>
    <definedName name="sgffhg" localSheetId="13" hidden="1">{"CAJA_SET96",#N/A,FALSE,"CAJA3";"ING_CORR_SET96",#N/A,FALSE,"CAJA3";"SUNAT_AD_SET96",#N/A,FALSE,"ADUANAS"}</definedName>
    <definedName name="sgffhg" localSheetId="14" hidden="1">{"CAJA_SET96",#N/A,FALSE,"CAJA3";"ING_CORR_SET96",#N/A,FALSE,"CAJA3";"SUNAT_AD_SET96",#N/A,FALSE,"ADUANAS"}</definedName>
    <definedName name="sgffhg" localSheetId="15" hidden="1">{"CAJA_SET96",#N/A,FALSE,"CAJA3";"ING_CORR_SET96",#N/A,FALSE,"CAJA3";"SUNAT_AD_SET96",#N/A,FALSE,"ADUANAS"}</definedName>
    <definedName name="sgffhg" hidden="1">{"CAJA_SET96",#N/A,FALSE,"CAJA3";"ING_CORR_SET96",#N/A,FALSE,"CAJA3";"SUNAT_AD_SET96",#N/A,FALSE,"ADUANAS"}</definedName>
    <definedName name="shift">[5]Data_Shifted!$I$1</definedName>
    <definedName name="ssdd" localSheetId="17" hidden="1">{"CAJA_SET96",#N/A,FALSE,"CAJA3";"ING_CORR_SET96",#N/A,FALSE,"CAJA3";"SUNAT_AD_SET96",#N/A,FALSE,"ADUANAS"}</definedName>
    <definedName name="ssdd" localSheetId="27" hidden="1">{"CAJA_SET96",#N/A,FALSE,"CAJA3";"ING_CORR_SET96",#N/A,FALSE,"CAJA3";"SUNAT_AD_SET96",#N/A,FALSE,"ADUANAS"}</definedName>
    <definedName name="ssdd" localSheetId="20" hidden="1">{0,0,0,0;0,0,0,0;0,0,0,0}</definedName>
    <definedName name="ssdd" localSheetId="21" hidden="1">{"CAJA_SET96",#N/A,FALSE,"CAJA3";"ING_CORR_SET96",#N/A,FALSE,"CAJA3";"SUNAT_AD_SET96",#N/A,FALSE,"ADUANAS"}</definedName>
    <definedName name="ssdd" localSheetId="22" hidden="1">{"CAJA_SET96",#N/A,FALSE,"CAJA3";"ING_CORR_SET96",#N/A,FALSE,"CAJA3";"SUNAT_AD_SET96",#N/A,FALSE,"ADUANAS"}</definedName>
    <definedName name="ssdd" localSheetId="32" hidden="1">{"CAJA_SET96",#N/A,FALSE,"CAJA3";"ING_CORR_SET96",#N/A,FALSE,"CAJA3";"SUNAT_AD_SET96",#N/A,FALSE,"ADUANAS"}</definedName>
    <definedName name="ssdd" localSheetId="34" hidden="1">{"CAJA_SET96",#N/A,FALSE,"CAJA3";"ING_CORR_SET96",#N/A,FALSE,"CAJA3";"SUNAT_AD_SET96",#N/A,FALSE,"ADUANAS"}</definedName>
    <definedName name="ssdd" localSheetId="36" hidden="1">{"CAJA_SET96",#N/A,FALSE,"CAJA3";"ING_CORR_SET96",#N/A,FALSE,"CAJA3";"SUNAT_AD_SET96",#N/A,FALSE,"ADUANAS"}</definedName>
    <definedName name="ssdd" localSheetId="38" hidden="1">{"CAJA_SET96",#N/A,FALSE,"CAJA3";"ING_CORR_SET96",#N/A,FALSE,"CAJA3";"SUNAT_AD_SET96",#N/A,FALSE,"ADUANAS"}</definedName>
    <definedName name="ssdd" localSheetId="39" hidden="1">{"CAJA_SET96",#N/A,FALSE,"CAJA3";"ING_CORR_SET96",#N/A,FALSE,"CAJA3";"SUNAT_AD_SET96",#N/A,FALSE,"ADUANAS"}</definedName>
    <definedName name="ssdd" localSheetId="40" hidden="1">{"CAJA_SET96",#N/A,FALSE,"CAJA3";"ING_CORR_SET96",#N/A,FALSE,"CAJA3";"SUNAT_AD_SET96",#N/A,FALSE,"ADUANAS"}</definedName>
    <definedName name="ssdd" localSheetId="45" hidden="1">{"CAJA_SET96",#N/A,FALSE,"CAJA3";"ING_CORR_SET96",#N/A,FALSE,"CAJA3";"SUNAT_AD_SET96",#N/A,FALSE,"ADUANAS"}</definedName>
    <definedName name="ssdd" localSheetId="46" hidden="1">{"CAJA_SET96",#N/A,FALSE,"CAJA3";"ING_CORR_SET96",#N/A,FALSE,"CAJA3";"SUNAT_AD_SET96",#N/A,FALSE,"ADUANAS"}</definedName>
    <definedName name="ssdd" localSheetId="49" hidden="1">{"CAJA_SET96",#N/A,FALSE,"CAJA3";"ING_CORR_SET96",#N/A,FALSE,"CAJA3";"SUNAT_AD_SET96",#N/A,FALSE,"ADUANAS"}</definedName>
    <definedName name="ssdd" localSheetId="50" hidden="1">{"CAJA_SET96",#N/A,FALSE,"CAJA3";"ING_CORR_SET96",#N/A,FALSE,"CAJA3";"SUNAT_AD_SET96",#N/A,FALSE,"ADUANAS"}</definedName>
    <definedName name="ssdd" localSheetId="35" hidden="1">{"CAJA_SET96",#N/A,FALSE,"CAJA3";"ING_CORR_SET96",#N/A,FALSE,"CAJA3";"SUNAT_AD_SET96",#N/A,FALSE,"ADUANAS"}</definedName>
    <definedName name="ssdd" localSheetId="37" hidden="1">{"CAJA_SET96",#N/A,FALSE,"CAJA3";"ING_CORR_SET96",#N/A,FALSE,"CAJA3";"SUNAT_AD_SET96",#N/A,FALSE,"ADUANAS"}</definedName>
    <definedName name="ssdd" localSheetId="1" hidden="1">{"CAJA_SET96",#N/A,FALSE,"CAJA3";"ING_CORR_SET96",#N/A,FALSE,"CAJA3";"SUNAT_AD_SET96",#N/A,FALSE,"ADUANAS"}</definedName>
    <definedName name="ssdd" localSheetId="2" hidden="1">{"CAJA_SET96",#N/A,FALSE,"CAJA3";"ING_CORR_SET96",#N/A,FALSE,"CAJA3";"SUNAT_AD_SET96",#N/A,FALSE,"ADUANAS"}</definedName>
    <definedName name="ssdd" localSheetId="3" hidden="1">{"CAJA_SET96",#N/A,FALSE,"CAJA3";"ING_CORR_SET96",#N/A,FALSE,"CAJA3";"SUNAT_AD_SET96",#N/A,FALSE,"ADUANAS"}</definedName>
    <definedName name="ssdd" localSheetId="4" hidden="1">{"CAJA_SET96",#N/A,FALSE,"CAJA3";"ING_CORR_SET96",#N/A,FALSE,"CAJA3";"SUNAT_AD_SET96",#N/A,FALSE,"ADUANAS"}</definedName>
    <definedName name="ssdd" localSheetId="5" hidden="1">{"CAJA_SET96",#N/A,FALSE,"CAJA3";"ING_CORR_SET96",#N/A,FALSE,"CAJA3";"SUNAT_AD_SET96",#N/A,FALSE,"ADUANAS"}</definedName>
    <definedName name="ssdd" localSheetId="6" hidden="1">{"CAJA_SET96",#N/A,FALSE,"CAJA3";"ING_CORR_SET96",#N/A,FALSE,"CAJA3";"SUNAT_AD_SET96",#N/A,FALSE,"ADUANAS"}</definedName>
    <definedName name="ssdd" localSheetId="7" hidden="1">{"CAJA_SET96",#N/A,FALSE,"CAJA3";"ING_CORR_SET96",#N/A,FALSE,"CAJA3";"SUNAT_AD_SET96",#N/A,FALSE,"ADUANAS"}</definedName>
    <definedName name="ssdd" localSheetId="8" hidden="1">{"CAJA_SET96",#N/A,FALSE,"CAJA3";"ING_CORR_SET96",#N/A,FALSE,"CAJA3";"SUNAT_AD_SET96",#N/A,FALSE,"ADUANAS"}</definedName>
    <definedName name="ssdd" localSheetId="9" hidden="1">{"CAJA_SET96",#N/A,FALSE,"CAJA3";"ING_CORR_SET96",#N/A,FALSE,"CAJA3";"SUNAT_AD_SET96",#N/A,FALSE,"ADUANAS"}</definedName>
    <definedName name="ssdd" localSheetId="10" hidden="1">{"CAJA_SET96",#N/A,FALSE,"CAJA3";"ING_CORR_SET96",#N/A,FALSE,"CAJA3";"SUNAT_AD_SET96",#N/A,FALSE,"ADUANAS"}</definedName>
    <definedName name="ssdd" localSheetId="11" hidden="1">{"CAJA_SET96",#N/A,FALSE,"CAJA3";"ING_CORR_SET96",#N/A,FALSE,"CAJA3";"SUNAT_AD_SET96",#N/A,FALSE,"ADUANAS"}</definedName>
    <definedName name="ssdd" localSheetId="12" hidden="1">{"CAJA_SET96",#N/A,FALSE,"CAJA3";"ING_CORR_SET96",#N/A,FALSE,"CAJA3";"SUNAT_AD_SET96",#N/A,FALSE,"ADUANAS"}</definedName>
    <definedName name="ssdd" localSheetId="13" hidden="1">{"CAJA_SET96",#N/A,FALSE,"CAJA3";"ING_CORR_SET96",#N/A,FALSE,"CAJA3";"SUNAT_AD_SET96",#N/A,FALSE,"ADUANAS"}</definedName>
    <definedName name="ssdd" localSheetId="14" hidden="1">{"CAJA_SET96",#N/A,FALSE,"CAJA3";"ING_CORR_SET96",#N/A,FALSE,"CAJA3";"SUNAT_AD_SET96",#N/A,FALSE,"ADUANAS"}</definedName>
    <definedName name="ssdd" localSheetId="15" hidden="1">{"CAJA_SET96",#N/A,FALSE,"CAJA3";"ING_CORR_SET96",#N/A,FALSE,"CAJA3";"SUNAT_AD_SET96",#N/A,FALSE,"ADUANAS"}</definedName>
    <definedName name="ssdd" hidden="1">{"CAJA_SET96",#N/A,FALSE,"CAJA3";"ING_CORR_SET96",#N/A,FALSE,"CAJA3";"SUNAT_AD_SET96",#N/A,FALSE,"ADUANAS"}</definedName>
    <definedName name="swqghykii" localSheetId="17" hidden="1">{"SUNAT_AD_AGO96",#N/A,FALSE,"ADUANAS";"CAJA_AGO96",#N/A,FALSE,"CAJA3";"ING_CORR_AGO96",#N/A,FALSE,"CAJA3"}</definedName>
    <definedName name="swqghykii" localSheetId="27" hidden="1">{"SUNAT_AD_AGO96",#N/A,FALSE,"ADUANAS";"CAJA_AGO96",#N/A,FALSE,"CAJA3";"ING_CORR_AGO96",#N/A,FALSE,"CAJA3"}</definedName>
    <definedName name="swqghykii" localSheetId="20" hidden="1">{0,0,0,0;0,0,0,0;0,0,0,0}</definedName>
    <definedName name="swqghykii" localSheetId="21" hidden="1">{"SUNAT_AD_AGO96",#N/A,FALSE,"ADUANAS";"CAJA_AGO96",#N/A,FALSE,"CAJA3";"ING_CORR_AGO96",#N/A,FALSE,"CAJA3"}</definedName>
    <definedName name="swqghykii" localSheetId="22" hidden="1">{"SUNAT_AD_AGO96",#N/A,FALSE,"ADUANAS";"CAJA_AGO96",#N/A,FALSE,"CAJA3";"ING_CORR_AGO96",#N/A,FALSE,"CAJA3"}</definedName>
    <definedName name="swqghykii" localSheetId="32" hidden="1">{"SUNAT_AD_AGO96",#N/A,FALSE,"ADUANAS";"CAJA_AGO96",#N/A,FALSE,"CAJA3";"ING_CORR_AGO96",#N/A,FALSE,"CAJA3"}</definedName>
    <definedName name="swqghykii" localSheetId="34" hidden="1">{"SUNAT_AD_AGO96",#N/A,FALSE,"ADUANAS";"CAJA_AGO96",#N/A,FALSE,"CAJA3";"ING_CORR_AGO96",#N/A,FALSE,"CAJA3"}</definedName>
    <definedName name="swqghykii" localSheetId="36" hidden="1">{"SUNAT_AD_AGO96",#N/A,FALSE,"ADUANAS";"CAJA_AGO96",#N/A,FALSE,"CAJA3";"ING_CORR_AGO96",#N/A,FALSE,"CAJA3"}</definedName>
    <definedName name="swqghykii" localSheetId="38" hidden="1">{"SUNAT_AD_AGO96",#N/A,FALSE,"ADUANAS";"CAJA_AGO96",#N/A,FALSE,"CAJA3";"ING_CORR_AGO96",#N/A,FALSE,"CAJA3"}</definedName>
    <definedName name="swqghykii" localSheetId="39" hidden="1">{"SUNAT_AD_AGO96",#N/A,FALSE,"ADUANAS";"CAJA_AGO96",#N/A,FALSE,"CAJA3";"ING_CORR_AGO96",#N/A,FALSE,"CAJA3"}</definedName>
    <definedName name="swqghykii" localSheetId="40" hidden="1">{"SUNAT_AD_AGO96",#N/A,FALSE,"ADUANAS";"CAJA_AGO96",#N/A,FALSE,"CAJA3";"ING_CORR_AGO96",#N/A,FALSE,"CAJA3"}</definedName>
    <definedName name="swqghykii" localSheetId="45" hidden="1">{"SUNAT_AD_AGO96",#N/A,FALSE,"ADUANAS";"CAJA_AGO96",#N/A,FALSE,"CAJA3";"ING_CORR_AGO96",#N/A,FALSE,"CAJA3"}</definedName>
    <definedName name="swqghykii" localSheetId="46" hidden="1">{"SUNAT_AD_AGO96",#N/A,FALSE,"ADUANAS";"CAJA_AGO96",#N/A,FALSE,"CAJA3";"ING_CORR_AGO96",#N/A,FALSE,"CAJA3"}</definedName>
    <definedName name="swqghykii" localSheetId="49" hidden="1">{"SUNAT_AD_AGO96",#N/A,FALSE,"ADUANAS";"CAJA_AGO96",#N/A,FALSE,"CAJA3";"ING_CORR_AGO96",#N/A,FALSE,"CAJA3"}</definedName>
    <definedName name="swqghykii" localSheetId="50" hidden="1">{"SUNAT_AD_AGO96",#N/A,FALSE,"ADUANAS";"CAJA_AGO96",#N/A,FALSE,"CAJA3";"ING_CORR_AGO96",#N/A,FALSE,"CAJA3"}</definedName>
    <definedName name="swqghykii" localSheetId="35" hidden="1">{"SUNAT_AD_AGO96",#N/A,FALSE,"ADUANAS";"CAJA_AGO96",#N/A,FALSE,"CAJA3";"ING_CORR_AGO96",#N/A,FALSE,"CAJA3"}</definedName>
    <definedName name="swqghykii" localSheetId="37" hidden="1">{"SUNAT_AD_AGO96",#N/A,FALSE,"ADUANAS";"CAJA_AGO96",#N/A,FALSE,"CAJA3";"ING_CORR_AGO96",#N/A,FALSE,"CAJA3"}</definedName>
    <definedName name="swqghykii" localSheetId="1" hidden="1">{"SUNAT_AD_AGO96",#N/A,FALSE,"ADUANAS";"CAJA_AGO96",#N/A,FALSE,"CAJA3";"ING_CORR_AGO96",#N/A,FALSE,"CAJA3"}</definedName>
    <definedName name="swqghykii" localSheetId="2" hidden="1">{"SUNAT_AD_AGO96",#N/A,FALSE,"ADUANAS";"CAJA_AGO96",#N/A,FALSE,"CAJA3";"ING_CORR_AGO96",#N/A,FALSE,"CAJA3"}</definedName>
    <definedName name="swqghykii" localSheetId="3" hidden="1">{"SUNAT_AD_AGO96",#N/A,FALSE,"ADUANAS";"CAJA_AGO96",#N/A,FALSE,"CAJA3";"ING_CORR_AGO96",#N/A,FALSE,"CAJA3"}</definedName>
    <definedName name="swqghykii" localSheetId="4" hidden="1">{"SUNAT_AD_AGO96",#N/A,FALSE,"ADUANAS";"CAJA_AGO96",#N/A,FALSE,"CAJA3";"ING_CORR_AGO96",#N/A,FALSE,"CAJA3"}</definedName>
    <definedName name="swqghykii" localSheetId="5" hidden="1">{"SUNAT_AD_AGO96",#N/A,FALSE,"ADUANAS";"CAJA_AGO96",#N/A,FALSE,"CAJA3";"ING_CORR_AGO96",#N/A,FALSE,"CAJA3"}</definedName>
    <definedName name="swqghykii" localSheetId="6" hidden="1">{"SUNAT_AD_AGO96",#N/A,FALSE,"ADUANAS";"CAJA_AGO96",#N/A,FALSE,"CAJA3";"ING_CORR_AGO96",#N/A,FALSE,"CAJA3"}</definedName>
    <definedName name="swqghykii" localSheetId="7" hidden="1">{"SUNAT_AD_AGO96",#N/A,FALSE,"ADUANAS";"CAJA_AGO96",#N/A,FALSE,"CAJA3";"ING_CORR_AGO96",#N/A,FALSE,"CAJA3"}</definedName>
    <definedName name="swqghykii" localSheetId="8" hidden="1">{"SUNAT_AD_AGO96",#N/A,FALSE,"ADUANAS";"CAJA_AGO96",#N/A,FALSE,"CAJA3";"ING_CORR_AGO96",#N/A,FALSE,"CAJA3"}</definedName>
    <definedName name="swqghykii" localSheetId="9" hidden="1">{"SUNAT_AD_AGO96",#N/A,FALSE,"ADUANAS";"CAJA_AGO96",#N/A,FALSE,"CAJA3";"ING_CORR_AGO96",#N/A,FALSE,"CAJA3"}</definedName>
    <definedName name="swqghykii" localSheetId="10" hidden="1">{"SUNAT_AD_AGO96",#N/A,FALSE,"ADUANAS";"CAJA_AGO96",#N/A,FALSE,"CAJA3";"ING_CORR_AGO96",#N/A,FALSE,"CAJA3"}</definedName>
    <definedName name="swqghykii" localSheetId="11" hidden="1">{"SUNAT_AD_AGO96",#N/A,FALSE,"ADUANAS";"CAJA_AGO96",#N/A,FALSE,"CAJA3";"ING_CORR_AGO96",#N/A,FALSE,"CAJA3"}</definedName>
    <definedName name="swqghykii" localSheetId="12" hidden="1">{"SUNAT_AD_AGO96",#N/A,FALSE,"ADUANAS";"CAJA_AGO96",#N/A,FALSE,"CAJA3";"ING_CORR_AGO96",#N/A,FALSE,"CAJA3"}</definedName>
    <definedName name="swqghykii" localSheetId="13" hidden="1">{"SUNAT_AD_AGO96",#N/A,FALSE,"ADUANAS";"CAJA_AGO96",#N/A,FALSE,"CAJA3";"ING_CORR_AGO96",#N/A,FALSE,"CAJA3"}</definedName>
    <definedName name="swqghykii" localSheetId="14" hidden="1">{"SUNAT_AD_AGO96",#N/A,FALSE,"ADUANAS";"CAJA_AGO96",#N/A,FALSE,"CAJA3";"ING_CORR_AGO96",#N/A,FALSE,"CAJA3"}</definedName>
    <definedName name="swqghykii" localSheetId="15" hidden="1">{"SUNAT_AD_AGO96",#N/A,FALSE,"ADUANAS";"CAJA_AGO96",#N/A,FALSE,"CAJA3";"ING_CORR_AGO96",#N/A,FALSE,"CAJA3"}</definedName>
    <definedName name="swqghykii" hidden="1">{"SUNAT_AD_AGO96",#N/A,FALSE,"ADUANAS";"CAJA_AGO96",#N/A,FALSE,"CAJA3";"ING_CORR_AGO96",#N/A,FALSE,"CAJA3"}</definedName>
    <definedName name="szdfghutrff" localSheetId="17" hidden="1">{"CAJA_SET96",#N/A,FALSE,"CAJA3";"ING_CORR_SET96",#N/A,FALSE,"CAJA3";"SUNAT_AD_SET96",#N/A,FALSE,"ADUANAS"}</definedName>
    <definedName name="szdfghutrff" localSheetId="27" hidden="1">{"CAJA_SET96",#N/A,FALSE,"CAJA3";"ING_CORR_SET96",#N/A,FALSE,"CAJA3";"SUNAT_AD_SET96",#N/A,FALSE,"ADUANAS"}</definedName>
    <definedName name="szdfghutrff" localSheetId="20" hidden="1">{0,0,0,0;0,0,0,0;0,0,0,0}</definedName>
    <definedName name="szdfghutrff" localSheetId="21" hidden="1">{"CAJA_SET96",#N/A,FALSE,"CAJA3";"ING_CORR_SET96",#N/A,FALSE,"CAJA3";"SUNAT_AD_SET96",#N/A,FALSE,"ADUANAS"}</definedName>
    <definedName name="szdfghutrff" localSheetId="22" hidden="1">{"CAJA_SET96",#N/A,FALSE,"CAJA3";"ING_CORR_SET96",#N/A,FALSE,"CAJA3";"SUNAT_AD_SET96",#N/A,FALSE,"ADUANAS"}</definedName>
    <definedName name="szdfghutrff" localSheetId="32" hidden="1">{"CAJA_SET96",#N/A,FALSE,"CAJA3";"ING_CORR_SET96",#N/A,FALSE,"CAJA3";"SUNAT_AD_SET96",#N/A,FALSE,"ADUANAS"}</definedName>
    <definedName name="szdfghutrff" localSheetId="34" hidden="1">{"CAJA_SET96",#N/A,FALSE,"CAJA3";"ING_CORR_SET96",#N/A,FALSE,"CAJA3";"SUNAT_AD_SET96",#N/A,FALSE,"ADUANAS"}</definedName>
    <definedName name="szdfghutrff" localSheetId="36" hidden="1">{"CAJA_SET96",#N/A,FALSE,"CAJA3";"ING_CORR_SET96",#N/A,FALSE,"CAJA3";"SUNAT_AD_SET96",#N/A,FALSE,"ADUANAS"}</definedName>
    <definedName name="szdfghutrff" localSheetId="38" hidden="1">{"CAJA_SET96",#N/A,FALSE,"CAJA3";"ING_CORR_SET96",#N/A,FALSE,"CAJA3";"SUNAT_AD_SET96",#N/A,FALSE,"ADUANAS"}</definedName>
    <definedName name="szdfghutrff" localSheetId="39" hidden="1">{"CAJA_SET96",#N/A,FALSE,"CAJA3";"ING_CORR_SET96",#N/A,FALSE,"CAJA3";"SUNAT_AD_SET96",#N/A,FALSE,"ADUANAS"}</definedName>
    <definedName name="szdfghutrff" localSheetId="40" hidden="1">{"CAJA_SET96",#N/A,FALSE,"CAJA3";"ING_CORR_SET96",#N/A,FALSE,"CAJA3";"SUNAT_AD_SET96",#N/A,FALSE,"ADUANAS"}</definedName>
    <definedName name="szdfghutrff" localSheetId="45" hidden="1">{"CAJA_SET96",#N/A,FALSE,"CAJA3";"ING_CORR_SET96",#N/A,FALSE,"CAJA3";"SUNAT_AD_SET96",#N/A,FALSE,"ADUANAS"}</definedName>
    <definedName name="szdfghutrff" localSheetId="46" hidden="1">{"CAJA_SET96",#N/A,FALSE,"CAJA3";"ING_CORR_SET96",#N/A,FALSE,"CAJA3";"SUNAT_AD_SET96",#N/A,FALSE,"ADUANAS"}</definedName>
    <definedName name="szdfghutrff" localSheetId="49" hidden="1">{"CAJA_SET96",#N/A,FALSE,"CAJA3";"ING_CORR_SET96",#N/A,FALSE,"CAJA3";"SUNAT_AD_SET96",#N/A,FALSE,"ADUANAS"}</definedName>
    <definedName name="szdfghutrff" localSheetId="50" hidden="1">{"CAJA_SET96",#N/A,FALSE,"CAJA3";"ING_CORR_SET96",#N/A,FALSE,"CAJA3";"SUNAT_AD_SET96",#N/A,FALSE,"ADUANAS"}</definedName>
    <definedName name="szdfghutrff" localSheetId="35" hidden="1">{"CAJA_SET96",#N/A,FALSE,"CAJA3";"ING_CORR_SET96",#N/A,FALSE,"CAJA3";"SUNAT_AD_SET96",#N/A,FALSE,"ADUANAS"}</definedName>
    <definedName name="szdfghutrff" localSheetId="37" hidden="1">{"CAJA_SET96",#N/A,FALSE,"CAJA3";"ING_CORR_SET96",#N/A,FALSE,"CAJA3";"SUNAT_AD_SET96",#N/A,FALSE,"ADUANAS"}</definedName>
    <definedName name="szdfghutrff" localSheetId="1" hidden="1">{"CAJA_SET96",#N/A,FALSE,"CAJA3";"ING_CORR_SET96",#N/A,FALSE,"CAJA3";"SUNAT_AD_SET96",#N/A,FALSE,"ADUANAS"}</definedName>
    <definedName name="szdfghutrff" localSheetId="2" hidden="1">{"CAJA_SET96",#N/A,FALSE,"CAJA3";"ING_CORR_SET96",#N/A,FALSE,"CAJA3";"SUNAT_AD_SET96",#N/A,FALSE,"ADUANAS"}</definedName>
    <definedName name="szdfghutrff" localSheetId="3" hidden="1">{"CAJA_SET96",#N/A,FALSE,"CAJA3";"ING_CORR_SET96",#N/A,FALSE,"CAJA3";"SUNAT_AD_SET96",#N/A,FALSE,"ADUANAS"}</definedName>
    <definedName name="szdfghutrff" localSheetId="4" hidden="1">{"CAJA_SET96",#N/A,FALSE,"CAJA3";"ING_CORR_SET96",#N/A,FALSE,"CAJA3";"SUNAT_AD_SET96",#N/A,FALSE,"ADUANAS"}</definedName>
    <definedName name="szdfghutrff" localSheetId="5" hidden="1">{"CAJA_SET96",#N/A,FALSE,"CAJA3";"ING_CORR_SET96",#N/A,FALSE,"CAJA3";"SUNAT_AD_SET96",#N/A,FALSE,"ADUANAS"}</definedName>
    <definedName name="szdfghutrff" localSheetId="6" hidden="1">{"CAJA_SET96",#N/A,FALSE,"CAJA3";"ING_CORR_SET96",#N/A,FALSE,"CAJA3";"SUNAT_AD_SET96",#N/A,FALSE,"ADUANAS"}</definedName>
    <definedName name="szdfghutrff" localSheetId="7" hidden="1">{"CAJA_SET96",#N/A,FALSE,"CAJA3";"ING_CORR_SET96",#N/A,FALSE,"CAJA3";"SUNAT_AD_SET96",#N/A,FALSE,"ADUANAS"}</definedName>
    <definedName name="szdfghutrff" localSheetId="8" hidden="1">{"CAJA_SET96",#N/A,FALSE,"CAJA3";"ING_CORR_SET96",#N/A,FALSE,"CAJA3";"SUNAT_AD_SET96",#N/A,FALSE,"ADUANAS"}</definedName>
    <definedName name="szdfghutrff" localSheetId="9" hidden="1">{"CAJA_SET96",#N/A,FALSE,"CAJA3";"ING_CORR_SET96",#N/A,FALSE,"CAJA3";"SUNAT_AD_SET96",#N/A,FALSE,"ADUANAS"}</definedName>
    <definedName name="szdfghutrff" localSheetId="10" hidden="1">{"CAJA_SET96",#N/A,FALSE,"CAJA3";"ING_CORR_SET96",#N/A,FALSE,"CAJA3";"SUNAT_AD_SET96",#N/A,FALSE,"ADUANAS"}</definedName>
    <definedName name="szdfghutrff" localSheetId="11" hidden="1">{"CAJA_SET96",#N/A,FALSE,"CAJA3";"ING_CORR_SET96",#N/A,FALSE,"CAJA3";"SUNAT_AD_SET96",#N/A,FALSE,"ADUANAS"}</definedName>
    <definedName name="szdfghutrff" localSheetId="12" hidden="1">{"CAJA_SET96",#N/A,FALSE,"CAJA3";"ING_CORR_SET96",#N/A,FALSE,"CAJA3";"SUNAT_AD_SET96",#N/A,FALSE,"ADUANAS"}</definedName>
    <definedName name="szdfghutrff" localSheetId="13" hidden="1">{"CAJA_SET96",#N/A,FALSE,"CAJA3";"ING_CORR_SET96",#N/A,FALSE,"CAJA3";"SUNAT_AD_SET96",#N/A,FALSE,"ADUANAS"}</definedName>
    <definedName name="szdfghutrff" localSheetId="14" hidden="1">{"CAJA_SET96",#N/A,FALSE,"CAJA3";"ING_CORR_SET96",#N/A,FALSE,"CAJA3";"SUNAT_AD_SET96",#N/A,FALSE,"ADUANAS"}</definedName>
    <definedName name="szdfghutrff" localSheetId="15" hidden="1">{"CAJA_SET96",#N/A,FALSE,"CAJA3";"ING_CORR_SET96",#N/A,FALSE,"CAJA3";"SUNAT_AD_SET96",#N/A,FALSE,"ADUANAS"}</definedName>
    <definedName name="szdfghutrff" hidden="1">{"CAJA_SET96",#N/A,FALSE,"CAJA3";"ING_CORR_SET96",#N/A,FALSE,"CAJA3";"SUNAT_AD_SET96",#N/A,FALSE,"ADUANAS"}</definedName>
    <definedName name="TIR_h_1" localSheetId="27">OFFSET(#REF!,0,0,COUNT(#REF!),1)</definedName>
    <definedName name="TIR_h_1" localSheetId="21">OFFSET(#REF!,0,0,COUNT(#REF!),1)</definedName>
    <definedName name="TIR_h_1" localSheetId="32">OFFSET(#REF!,0,0,COUNT(#REF!),1)</definedName>
    <definedName name="TIR_h_1" localSheetId="45">OFFSET(#REF!,0,0,COUNT(#REF!),1)</definedName>
    <definedName name="TIR_h_1" localSheetId="46">OFFSET(#REF!,0,0,COUNT(#REF!),1)</definedName>
    <definedName name="TIR_h_1" localSheetId="49">OFFSET(#REF!,0,0,COUNT(#REF!),1)</definedName>
    <definedName name="TIR_h_1" localSheetId="50">OFFSET(#REF!,0,0,COUNT(#REF!),1)</definedName>
    <definedName name="TIR_h_1" localSheetId="1">OFFSET(#REF!,0,0,COUNT(#REF!),1)</definedName>
    <definedName name="TIR_h_1" localSheetId="2">OFFSET(#REF!,0,0,COUNT(#REF!),1)</definedName>
    <definedName name="TIR_h_1" localSheetId="3">OFFSET(#REF!,0,0,COUNT(#REF!),1)</definedName>
    <definedName name="TIR_h_1" localSheetId="4">OFFSET(#REF!,0,0,COUNT(#REF!),1)</definedName>
    <definedName name="TIR_h_1" localSheetId="5">OFFSET(#REF!,0,0,COUNT(#REF!),1)</definedName>
    <definedName name="TIR_h_1" localSheetId="6">OFFSET(#REF!,0,0,COUNT(#REF!),1)</definedName>
    <definedName name="TIR_h_1" localSheetId="7">OFFSET(#REF!,0,0,COUNT(#REF!),1)</definedName>
    <definedName name="TIR_h_1" localSheetId="8">OFFSET(#REF!,0,0,COUNT(#REF!),1)</definedName>
    <definedName name="TIR_h_1" localSheetId="9">OFFSET(#REF!,0,0,COUNT(#REF!),1)</definedName>
    <definedName name="TIR_h_1" localSheetId="10">OFFSET(#REF!,0,0,COUNT(#REF!),1)</definedName>
    <definedName name="TIR_h_1" localSheetId="11">OFFSET(#REF!,0,0,COUNT(#REF!),1)</definedName>
    <definedName name="TIR_h_1" localSheetId="12">OFFSET(#REF!,0,0,COUNT(#REF!),1)</definedName>
    <definedName name="TIR_h_1" localSheetId="13">OFFSET(#REF!,0,0,COUNT(#REF!),1)</definedName>
    <definedName name="TIR_h_1" localSheetId="14">OFFSET(#REF!,0,0,COUNT(#REF!),1)</definedName>
    <definedName name="TIR_h_1" localSheetId="15">OFFSET(#REF!,0,0,COUNT(#REF!),1)</definedName>
    <definedName name="TIR_h_1">OFFSET(#REF!,0,0,COUNT(#REF!),1)</definedName>
    <definedName name="TTT" localSheetId="17" hidden="1">{"CAJA_SET96",#N/A,FALSE,"CAJA3";"ING_CORR_SET96",#N/A,FALSE,"CAJA3";"SUNAT_AD_SET96",#N/A,FALSE,"ADUANAS"}</definedName>
    <definedName name="TTT" localSheetId="27" hidden="1">{"CAJA_SET96",#N/A,FALSE,"CAJA3";"ING_CORR_SET96",#N/A,FALSE,"CAJA3";"SUNAT_AD_SET96",#N/A,FALSE,"ADUANAS"}</definedName>
    <definedName name="TTT" localSheetId="20" hidden="1">{0,0,0,0;0,0,0,0;0,0,0,0}</definedName>
    <definedName name="TTT" localSheetId="21" hidden="1">{"CAJA_SET96",#N/A,FALSE,"CAJA3";"ING_CORR_SET96",#N/A,FALSE,"CAJA3";"SUNAT_AD_SET96",#N/A,FALSE,"ADUANAS"}</definedName>
    <definedName name="TTT" localSheetId="22" hidden="1">{"CAJA_SET96",#N/A,FALSE,"CAJA3";"ING_CORR_SET96",#N/A,FALSE,"CAJA3";"SUNAT_AD_SET96",#N/A,FALSE,"ADUANAS"}</definedName>
    <definedName name="TTT" localSheetId="32" hidden="1">{"CAJA_SET96",#N/A,FALSE,"CAJA3";"ING_CORR_SET96",#N/A,FALSE,"CAJA3";"SUNAT_AD_SET96",#N/A,FALSE,"ADUANAS"}</definedName>
    <definedName name="TTT" localSheetId="34" hidden="1">{"CAJA_SET96",#N/A,FALSE,"CAJA3";"ING_CORR_SET96",#N/A,FALSE,"CAJA3";"SUNAT_AD_SET96",#N/A,FALSE,"ADUANAS"}</definedName>
    <definedName name="TTT" localSheetId="36" hidden="1">{"CAJA_SET96",#N/A,FALSE,"CAJA3";"ING_CORR_SET96",#N/A,FALSE,"CAJA3";"SUNAT_AD_SET96",#N/A,FALSE,"ADUANAS"}</definedName>
    <definedName name="TTT" localSheetId="38" hidden="1">{"CAJA_SET96",#N/A,FALSE,"CAJA3";"ING_CORR_SET96",#N/A,FALSE,"CAJA3";"SUNAT_AD_SET96",#N/A,FALSE,"ADUANAS"}</definedName>
    <definedName name="TTT" localSheetId="39" hidden="1">{"CAJA_SET96",#N/A,FALSE,"CAJA3";"ING_CORR_SET96",#N/A,FALSE,"CAJA3";"SUNAT_AD_SET96",#N/A,FALSE,"ADUANAS"}</definedName>
    <definedName name="TTT" localSheetId="40" hidden="1">{"CAJA_SET96",#N/A,FALSE,"CAJA3";"ING_CORR_SET96",#N/A,FALSE,"CAJA3";"SUNAT_AD_SET96",#N/A,FALSE,"ADUANAS"}</definedName>
    <definedName name="TTT" localSheetId="45" hidden="1">{"CAJA_SET96",#N/A,FALSE,"CAJA3";"ING_CORR_SET96",#N/A,FALSE,"CAJA3";"SUNAT_AD_SET96",#N/A,FALSE,"ADUANAS"}</definedName>
    <definedName name="TTT" localSheetId="46" hidden="1">{"CAJA_SET96",#N/A,FALSE,"CAJA3";"ING_CORR_SET96",#N/A,FALSE,"CAJA3";"SUNAT_AD_SET96",#N/A,FALSE,"ADUANAS"}</definedName>
    <definedName name="TTT" localSheetId="49" hidden="1">{"CAJA_SET96",#N/A,FALSE,"CAJA3";"ING_CORR_SET96",#N/A,FALSE,"CAJA3";"SUNAT_AD_SET96",#N/A,FALSE,"ADUANAS"}</definedName>
    <definedName name="TTT" localSheetId="50" hidden="1">{"CAJA_SET96",#N/A,FALSE,"CAJA3";"ING_CORR_SET96",#N/A,FALSE,"CAJA3";"SUNAT_AD_SET96",#N/A,FALSE,"ADUANAS"}</definedName>
    <definedName name="TTT" localSheetId="35" hidden="1">{"CAJA_SET96",#N/A,FALSE,"CAJA3";"ING_CORR_SET96",#N/A,FALSE,"CAJA3";"SUNAT_AD_SET96",#N/A,FALSE,"ADUANAS"}</definedName>
    <definedName name="TTT" localSheetId="37" hidden="1">{"CAJA_SET96",#N/A,FALSE,"CAJA3";"ING_CORR_SET96",#N/A,FALSE,"CAJA3";"SUNAT_AD_SET96",#N/A,FALSE,"ADUANAS"}</definedName>
    <definedName name="TTT" localSheetId="1" hidden="1">{"CAJA_SET96",#N/A,FALSE,"CAJA3";"ING_CORR_SET96",#N/A,FALSE,"CAJA3";"SUNAT_AD_SET96",#N/A,FALSE,"ADUANAS"}</definedName>
    <definedName name="TTT" localSheetId="2" hidden="1">{"CAJA_SET96",#N/A,FALSE,"CAJA3";"ING_CORR_SET96",#N/A,FALSE,"CAJA3";"SUNAT_AD_SET96",#N/A,FALSE,"ADUANAS"}</definedName>
    <definedName name="TTT" localSheetId="3" hidden="1">{"CAJA_SET96",#N/A,FALSE,"CAJA3";"ING_CORR_SET96",#N/A,FALSE,"CAJA3";"SUNAT_AD_SET96",#N/A,FALSE,"ADUANAS"}</definedName>
    <definedName name="TTT" localSheetId="4" hidden="1">{"CAJA_SET96",#N/A,FALSE,"CAJA3";"ING_CORR_SET96",#N/A,FALSE,"CAJA3";"SUNAT_AD_SET96",#N/A,FALSE,"ADUANAS"}</definedName>
    <definedName name="TTT" localSheetId="5" hidden="1">{"CAJA_SET96",#N/A,FALSE,"CAJA3";"ING_CORR_SET96",#N/A,FALSE,"CAJA3";"SUNAT_AD_SET96",#N/A,FALSE,"ADUANAS"}</definedName>
    <definedName name="TTT" localSheetId="6" hidden="1">{"CAJA_SET96",#N/A,FALSE,"CAJA3";"ING_CORR_SET96",#N/A,FALSE,"CAJA3";"SUNAT_AD_SET96",#N/A,FALSE,"ADUANAS"}</definedName>
    <definedName name="TTT" localSheetId="7" hidden="1">{"CAJA_SET96",#N/A,FALSE,"CAJA3";"ING_CORR_SET96",#N/A,FALSE,"CAJA3";"SUNAT_AD_SET96",#N/A,FALSE,"ADUANAS"}</definedName>
    <definedName name="TTT" localSheetId="8" hidden="1">{"CAJA_SET96",#N/A,FALSE,"CAJA3";"ING_CORR_SET96",#N/A,FALSE,"CAJA3";"SUNAT_AD_SET96",#N/A,FALSE,"ADUANAS"}</definedName>
    <definedName name="TTT" localSheetId="9" hidden="1">{"CAJA_SET96",#N/A,FALSE,"CAJA3";"ING_CORR_SET96",#N/A,FALSE,"CAJA3";"SUNAT_AD_SET96",#N/A,FALSE,"ADUANAS"}</definedName>
    <definedName name="TTT" localSheetId="10" hidden="1">{"CAJA_SET96",#N/A,FALSE,"CAJA3";"ING_CORR_SET96",#N/A,FALSE,"CAJA3";"SUNAT_AD_SET96",#N/A,FALSE,"ADUANAS"}</definedName>
    <definedName name="TTT" localSheetId="11" hidden="1">{"CAJA_SET96",#N/A,FALSE,"CAJA3";"ING_CORR_SET96",#N/A,FALSE,"CAJA3";"SUNAT_AD_SET96",#N/A,FALSE,"ADUANAS"}</definedName>
    <definedName name="TTT" localSheetId="12" hidden="1">{"CAJA_SET96",#N/A,FALSE,"CAJA3";"ING_CORR_SET96",#N/A,FALSE,"CAJA3";"SUNAT_AD_SET96",#N/A,FALSE,"ADUANAS"}</definedName>
    <definedName name="TTT" localSheetId="13" hidden="1">{"CAJA_SET96",#N/A,FALSE,"CAJA3";"ING_CORR_SET96",#N/A,FALSE,"CAJA3";"SUNAT_AD_SET96",#N/A,FALSE,"ADUANAS"}</definedName>
    <definedName name="TTT" localSheetId="14" hidden="1">{"CAJA_SET96",#N/A,FALSE,"CAJA3";"ING_CORR_SET96",#N/A,FALSE,"CAJA3";"SUNAT_AD_SET96",#N/A,FALSE,"ADUANAS"}</definedName>
    <definedName name="TTT" localSheetId="15" hidden="1">{"CAJA_SET96",#N/A,FALSE,"CAJA3";"ING_CORR_SET96",#N/A,FALSE,"CAJA3";"SUNAT_AD_SET96",#N/A,FALSE,"ADUANAS"}</definedName>
    <definedName name="TTT" hidden="1">{"CAJA_SET96",#N/A,FALSE,"CAJA3";"ING_CORR_SET96",#N/A,FALSE,"CAJA3";"SUNAT_AD_SET96",#N/A,FALSE,"ADUANAS"}</definedName>
    <definedName name="valuevx">42.314159</definedName>
    <definedName name="vddtytjji" localSheetId="17" hidden="1">{"CAJA_SET96",#N/A,FALSE,"CAJA3";"ING_CORR_SET96",#N/A,FALSE,"CAJA3";"SUNAT_AD_SET96",#N/A,FALSE,"ADUANAS"}</definedName>
    <definedName name="vddtytjji" localSheetId="27" hidden="1">{"CAJA_SET96",#N/A,FALSE,"CAJA3";"ING_CORR_SET96",#N/A,FALSE,"CAJA3";"SUNAT_AD_SET96",#N/A,FALSE,"ADUANAS"}</definedName>
    <definedName name="vddtytjji" localSheetId="20" hidden="1">{0,0,0,0;0,0,0,0;0,0,0,0}</definedName>
    <definedName name="vddtytjji" localSheetId="21" hidden="1">{"CAJA_SET96",#N/A,FALSE,"CAJA3";"ING_CORR_SET96",#N/A,FALSE,"CAJA3";"SUNAT_AD_SET96",#N/A,FALSE,"ADUANAS"}</definedName>
    <definedName name="vddtytjji" localSheetId="22" hidden="1">{"CAJA_SET96",#N/A,FALSE,"CAJA3";"ING_CORR_SET96",#N/A,FALSE,"CAJA3";"SUNAT_AD_SET96",#N/A,FALSE,"ADUANAS"}</definedName>
    <definedName name="vddtytjji" localSheetId="32" hidden="1">{"CAJA_SET96",#N/A,FALSE,"CAJA3";"ING_CORR_SET96",#N/A,FALSE,"CAJA3";"SUNAT_AD_SET96",#N/A,FALSE,"ADUANAS"}</definedName>
    <definedName name="vddtytjji" localSheetId="34" hidden="1">{"CAJA_SET96",#N/A,FALSE,"CAJA3";"ING_CORR_SET96",#N/A,FALSE,"CAJA3";"SUNAT_AD_SET96",#N/A,FALSE,"ADUANAS"}</definedName>
    <definedName name="vddtytjji" localSheetId="36" hidden="1">{"CAJA_SET96",#N/A,FALSE,"CAJA3";"ING_CORR_SET96",#N/A,FALSE,"CAJA3";"SUNAT_AD_SET96",#N/A,FALSE,"ADUANAS"}</definedName>
    <definedName name="vddtytjji" localSheetId="38" hidden="1">{"CAJA_SET96",#N/A,FALSE,"CAJA3";"ING_CORR_SET96",#N/A,FALSE,"CAJA3";"SUNAT_AD_SET96",#N/A,FALSE,"ADUANAS"}</definedName>
    <definedName name="vddtytjji" localSheetId="39" hidden="1">{"CAJA_SET96",#N/A,FALSE,"CAJA3";"ING_CORR_SET96",#N/A,FALSE,"CAJA3";"SUNAT_AD_SET96",#N/A,FALSE,"ADUANAS"}</definedName>
    <definedName name="vddtytjji" localSheetId="40" hidden="1">{"CAJA_SET96",#N/A,FALSE,"CAJA3";"ING_CORR_SET96",#N/A,FALSE,"CAJA3";"SUNAT_AD_SET96",#N/A,FALSE,"ADUANAS"}</definedName>
    <definedName name="vddtytjji" localSheetId="45" hidden="1">{"CAJA_SET96",#N/A,FALSE,"CAJA3";"ING_CORR_SET96",#N/A,FALSE,"CAJA3";"SUNAT_AD_SET96",#N/A,FALSE,"ADUANAS"}</definedName>
    <definedName name="vddtytjji" localSheetId="46" hidden="1">{"CAJA_SET96",#N/A,FALSE,"CAJA3";"ING_CORR_SET96",#N/A,FALSE,"CAJA3";"SUNAT_AD_SET96",#N/A,FALSE,"ADUANAS"}</definedName>
    <definedName name="vddtytjji" localSheetId="49" hidden="1">{"CAJA_SET96",#N/A,FALSE,"CAJA3";"ING_CORR_SET96",#N/A,FALSE,"CAJA3";"SUNAT_AD_SET96",#N/A,FALSE,"ADUANAS"}</definedName>
    <definedName name="vddtytjji" localSheetId="50" hidden="1">{"CAJA_SET96",#N/A,FALSE,"CAJA3";"ING_CORR_SET96",#N/A,FALSE,"CAJA3";"SUNAT_AD_SET96",#N/A,FALSE,"ADUANAS"}</definedName>
    <definedName name="vddtytjji" localSheetId="35" hidden="1">{"CAJA_SET96",#N/A,FALSE,"CAJA3";"ING_CORR_SET96",#N/A,FALSE,"CAJA3";"SUNAT_AD_SET96",#N/A,FALSE,"ADUANAS"}</definedName>
    <definedName name="vddtytjji" localSheetId="37" hidden="1">{"CAJA_SET96",#N/A,FALSE,"CAJA3";"ING_CORR_SET96",#N/A,FALSE,"CAJA3";"SUNAT_AD_SET96",#N/A,FALSE,"ADUANAS"}</definedName>
    <definedName name="vddtytjji" localSheetId="1" hidden="1">{"CAJA_SET96",#N/A,FALSE,"CAJA3";"ING_CORR_SET96",#N/A,FALSE,"CAJA3";"SUNAT_AD_SET96",#N/A,FALSE,"ADUANAS"}</definedName>
    <definedName name="vddtytjji" localSheetId="2" hidden="1">{"CAJA_SET96",#N/A,FALSE,"CAJA3";"ING_CORR_SET96",#N/A,FALSE,"CAJA3";"SUNAT_AD_SET96",#N/A,FALSE,"ADUANAS"}</definedName>
    <definedName name="vddtytjji" localSheetId="3" hidden="1">{"CAJA_SET96",#N/A,FALSE,"CAJA3";"ING_CORR_SET96",#N/A,FALSE,"CAJA3";"SUNAT_AD_SET96",#N/A,FALSE,"ADUANAS"}</definedName>
    <definedName name="vddtytjji" localSheetId="4" hidden="1">{"CAJA_SET96",#N/A,FALSE,"CAJA3";"ING_CORR_SET96",#N/A,FALSE,"CAJA3";"SUNAT_AD_SET96",#N/A,FALSE,"ADUANAS"}</definedName>
    <definedName name="vddtytjji" localSheetId="5" hidden="1">{"CAJA_SET96",#N/A,FALSE,"CAJA3";"ING_CORR_SET96",#N/A,FALSE,"CAJA3";"SUNAT_AD_SET96",#N/A,FALSE,"ADUANAS"}</definedName>
    <definedName name="vddtytjji" localSheetId="6" hidden="1">{"CAJA_SET96",#N/A,FALSE,"CAJA3";"ING_CORR_SET96",#N/A,FALSE,"CAJA3";"SUNAT_AD_SET96",#N/A,FALSE,"ADUANAS"}</definedName>
    <definedName name="vddtytjji" localSheetId="7" hidden="1">{"CAJA_SET96",#N/A,FALSE,"CAJA3";"ING_CORR_SET96",#N/A,FALSE,"CAJA3";"SUNAT_AD_SET96",#N/A,FALSE,"ADUANAS"}</definedName>
    <definedName name="vddtytjji" localSheetId="8" hidden="1">{"CAJA_SET96",#N/A,FALSE,"CAJA3";"ING_CORR_SET96",#N/A,FALSE,"CAJA3";"SUNAT_AD_SET96",#N/A,FALSE,"ADUANAS"}</definedName>
    <definedName name="vddtytjji" localSheetId="9" hidden="1">{"CAJA_SET96",#N/A,FALSE,"CAJA3";"ING_CORR_SET96",#N/A,FALSE,"CAJA3";"SUNAT_AD_SET96",#N/A,FALSE,"ADUANAS"}</definedName>
    <definedName name="vddtytjji" localSheetId="10" hidden="1">{"CAJA_SET96",#N/A,FALSE,"CAJA3";"ING_CORR_SET96",#N/A,FALSE,"CAJA3";"SUNAT_AD_SET96",#N/A,FALSE,"ADUANAS"}</definedName>
    <definedName name="vddtytjji" localSheetId="11" hidden="1">{"CAJA_SET96",#N/A,FALSE,"CAJA3";"ING_CORR_SET96",#N/A,FALSE,"CAJA3";"SUNAT_AD_SET96",#N/A,FALSE,"ADUANAS"}</definedName>
    <definedName name="vddtytjji" localSheetId="12" hidden="1">{"CAJA_SET96",#N/A,FALSE,"CAJA3";"ING_CORR_SET96",#N/A,FALSE,"CAJA3";"SUNAT_AD_SET96",#N/A,FALSE,"ADUANAS"}</definedName>
    <definedName name="vddtytjji" localSheetId="13" hidden="1">{"CAJA_SET96",#N/A,FALSE,"CAJA3";"ING_CORR_SET96",#N/A,FALSE,"CAJA3";"SUNAT_AD_SET96",#N/A,FALSE,"ADUANAS"}</definedName>
    <definedName name="vddtytjji" localSheetId="14" hidden="1">{"CAJA_SET96",#N/A,FALSE,"CAJA3";"ING_CORR_SET96",#N/A,FALSE,"CAJA3";"SUNAT_AD_SET96",#N/A,FALSE,"ADUANAS"}</definedName>
    <definedName name="vddtytjji" localSheetId="15" hidden="1">{"CAJA_SET96",#N/A,FALSE,"CAJA3";"ING_CORR_SET96",#N/A,FALSE,"CAJA3";"SUNAT_AD_SET96",#N/A,FALSE,"ADUANAS"}</definedName>
    <definedName name="vddtytjji" hidden="1">{"CAJA_SET96",#N/A,FALSE,"CAJA3";"ING_CORR_SET96",#N/A,FALSE,"CAJA3";"SUNAT_AD_SET96",#N/A,FALSE,"ADUANAS"}</definedName>
    <definedName name="wrn.Briefing._.Tables." localSheetId="17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27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20" hidden="1">{0,0,0,0;0,0,0,0;0,0,0,0;0,0,0,0;0,0,0,0;0,0,0,0;0,0,0,0}</definedName>
    <definedName name="wrn.Briefing._.Tables." localSheetId="21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22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32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34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36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38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39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40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45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46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49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50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35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37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1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2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3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4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5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6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7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8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9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10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11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12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13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14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15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CAJA_AGO96." localSheetId="17" hidden="1">{"SUNAT_AD_AGO96",#N/A,FALSE,"ADUANAS";"CAJA_AGO96",#N/A,FALSE,"CAJA3";"ING_CORR_AGO96",#N/A,FALSE,"CAJA3"}</definedName>
    <definedName name="wrn.CAJA_AGO96." localSheetId="27" hidden="1">{"SUNAT_AD_AGO96",#N/A,FALSE,"ADUANAS";"CAJA_AGO96",#N/A,FALSE,"CAJA3";"ING_CORR_AGO96",#N/A,FALSE,"CAJA3"}</definedName>
    <definedName name="wrn.CAJA_AGO96." localSheetId="20" hidden="1">{0,0,0,0;0,0,0,0;0,0,0,0}</definedName>
    <definedName name="wrn.CAJA_AGO96." localSheetId="21" hidden="1">{"SUNAT_AD_AGO96",#N/A,FALSE,"ADUANAS";"CAJA_AGO96",#N/A,FALSE,"CAJA3";"ING_CORR_AGO96",#N/A,FALSE,"CAJA3"}</definedName>
    <definedName name="wrn.CAJA_AGO96." localSheetId="22" hidden="1">{"SUNAT_AD_AGO96",#N/A,FALSE,"ADUANAS";"CAJA_AGO96",#N/A,FALSE,"CAJA3";"ING_CORR_AGO96",#N/A,FALSE,"CAJA3"}</definedName>
    <definedName name="wrn.CAJA_AGO96." localSheetId="32" hidden="1">{"SUNAT_AD_AGO96",#N/A,FALSE,"ADUANAS";"CAJA_AGO96",#N/A,FALSE,"CAJA3";"ING_CORR_AGO96",#N/A,FALSE,"CAJA3"}</definedName>
    <definedName name="wrn.CAJA_AGO96." localSheetId="34" hidden="1">{"SUNAT_AD_AGO96",#N/A,FALSE,"ADUANAS";"CAJA_AGO96",#N/A,FALSE,"CAJA3";"ING_CORR_AGO96",#N/A,FALSE,"CAJA3"}</definedName>
    <definedName name="wrn.CAJA_AGO96." localSheetId="36" hidden="1">{"SUNAT_AD_AGO96",#N/A,FALSE,"ADUANAS";"CAJA_AGO96",#N/A,FALSE,"CAJA3";"ING_CORR_AGO96",#N/A,FALSE,"CAJA3"}</definedName>
    <definedName name="wrn.CAJA_AGO96." localSheetId="38" hidden="1">{"SUNAT_AD_AGO96",#N/A,FALSE,"ADUANAS";"CAJA_AGO96",#N/A,FALSE,"CAJA3";"ING_CORR_AGO96",#N/A,FALSE,"CAJA3"}</definedName>
    <definedName name="wrn.CAJA_AGO96." localSheetId="39" hidden="1">{"SUNAT_AD_AGO96",#N/A,FALSE,"ADUANAS";"CAJA_AGO96",#N/A,FALSE,"CAJA3";"ING_CORR_AGO96",#N/A,FALSE,"CAJA3"}</definedName>
    <definedName name="wrn.CAJA_AGO96." localSheetId="40" hidden="1">{"SUNAT_AD_AGO96",#N/A,FALSE,"ADUANAS";"CAJA_AGO96",#N/A,FALSE,"CAJA3";"ING_CORR_AGO96",#N/A,FALSE,"CAJA3"}</definedName>
    <definedName name="wrn.CAJA_AGO96." localSheetId="45" hidden="1">{"SUNAT_AD_AGO96",#N/A,FALSE,"ADUANAS";"CAJA_AGO96",#N/A,FALSE,"CAJA3";"ING_CORR_AGO96",#N/A,FALSE,"CAJA3"}</definedName>
    <definedName name="wrn.CAJA_AGO96." localSheetId="46" hidden="1">{"SUNAT_AD_AGO96",#N/A,FALSE,"ADUANAS";"CAJA_AGO96",#N/A,FALSE,"CAJA3";"ING_CORR_AGO96",#N/A,FALSE,"CAJA3"}</definedName>
    <definedName name="wrn.CAJA_AGO96." localSheetId="49" hidden="1">{"SUNAT_AD_AGO96",#N/A,FALSE,"ADUANAS";"CAJA_AGO96",#N/A,FALSE,"CAJA3";"ING_CORR_AGO96",#N/A,FALSE,"CAJA3"}</definedName>
    <definedName name="wrn.CAJA_AGO96." localSheetId="50" hidden="1">{"SUNAT_AD_AGO96",#N/A,FALSE,"ADUANAS";"CAJA_AGO96",#N/A,FALSE,"CAJA3";"ING_CORR_AGO96",#N/A,FALSE,"CAJA3"}</definedName>
    <definedName name="wrn.CAJA_AGO96." localSheetId="35" hidden="1">{"SUNAT_AD_AGO96",#N/A,FALSE,"ADUANAS";"CAJA_AGO96",#N/A,FALSE,"CAJA3";"ING_CORR_AGO96",#N/A,FALSE,"CAJA3"}</definedName>
    <definedName name="wrn.CAJA_AGO96." localSheetId="37" hidden="1">{"SUNAT_AD_AGO96",#N/A,FALSE,"ADUANAS";"CAJA_AGO96",#N/A,FALSE,"CAJA3";"ING_CORR_AGO96",#N/A,FALSE,"CAJA3"}</definedName>
    <definedName name="wrn.CAJA_AGO96." localSheetId="1" hidden="1">{"SUNAT_AD_AGO96",#N/A,FALSE,"ADUANAS";"CAJA_AGO96",#N/A,FALSE,"CAJA3";"ING_CORR_AGO96",#N/A,FALSE,"CAJA3"}</definedName>
    <definedName name="wrn.CAJA_AGO96." localSheetId="2" hidden="1">{"SUNAT_AD_AGO96",#N/A,FALSE,"ADUANAS";"CAJA_AGO96",#N/A,FALSE,"CAJA3";"ING_CORR_AGO96",#N/A,FALSE,"CAJA3"}</definedName>
    <definedName name="wrn.CAJA_AGO96." localSheetId="3" hidden="1">{"SUNAT_AD_AGO96",#N/A,FALSE,"ADUANAS";"CAJA_AGO96",#N/A,FALSE,"CAJA3";"ING_CORR_AGO96",#N/A,FALSE,"CAJA3"}</definedName>
    <definedName name="wrn.CAJA_AGO96." localSheetId="4" hidden="1">{"SUNAT_AD_AGO96",#N/A,FALSE,"ADUANAS";"CAJA_AGO96",#N/A,FALSE,"CAJA3";"ING_CORR_AGO96",#N/A,FALSE,"CAJA3"}</definedName>
    <definedName name="wrn.CAJA_AGO96." localSheetId="5" hidden="1">{"SUNAT_AD_AGO96",#N/A,FALSE,"ADUANAS";"CAJA_AGO96",#N/A,FALSE,"CAJA3";"ING_CORR_AGO96",#N/A,FALSE,"CAJA3"}</definedName>
    <definedName name="wrn.CAJA_AGO96." localSheetId="6" hidden="1">{"SUNAT_AD_AGO96",#N/A,FALSE,"ADUANAS";"CAJA_AGO96",#N/A,FALSE,"CAJA3";"ING_CORR_AGO96",#N/A,FALSE,"CAJA3"}</definedName>
    <definedName name="wrn.CAJA_AGO96." localSheetId="7" hidden="1">{"SUNAT_AD_AGO96",#N/A,FALSE,"ADUANAS";"CAJA_AGO96",#N/A,FALSE,"CAJA3";"ING_CORR_AGO96",#N/A,FALSE,"CAJA3"}</definedName>
    <definedName name="wrn.CAJA_AGO96." localSheetId="8" hidden="1">{"SUNAT_AD_AGO96",#N/A,FALSE,"ADUANAS";"CAJA_AGO96",#N/A,FALSE,"CAJA3";"ING_CORR_AGO96",#N/A,FALSE,"CAJA3"}</definedName>
    <definedName name="wrn.CAJA_AGO96." localSheetId="9" hidden="1">{"SUNAT_AD_AGO96",#N/A,FALSE,"ADUANAS";"CAJA_AGO96",#N/A,FALSE,"CAJA3";"ING_CORR_AGO96",#N/A,FALSE,"CAJA3"}</definedName>
    <definedName name="wrn.CAJA_AGO96." localSheetId="10" hidden="1">{"SUNAT_AD_AGO96",#N/A,FALSE,"ADUANAS";"CAJA_AGO96",#N/A,FALSE,"CAJA3";"ING_CORR_AGO96",#N/A,FALSE,"CAJA3"}</definedName>
    <definedName name="wrn.CAJA_AGO96." localSheetId="11" hidden="1">{"SUNAT_AD_AGO96",#N/A,FALSE,"ADUANAS";"CAJA_AGO96",#N/A,FALSE,"CAJA3";"ING_CORR_AGO96",#N/A,FALSE,"CAJA3"}</definedName>
    <definedName name="wrn.CAJA_AGO96." localSheetId="12" hidden="1">{"SUNAT_AD_AGO96",#N/A,FALSE,"ADUANAS";"CAJA_AGO96",#N/A,FALSE,"CAJA3";"ING_CORR_AGO96",#N/A,FALSE,"CAJA3"}</definedName>
    <definedName name="wrn.CAJA_AGO96." localSheetId="13" hidden="1">{"SUNAT_AD_AGO96",#N/A,FALSE,"ADUANAS";"CAJA_AGO96",#N/A,FALSE,"CAJA3";"ING_CORR_AGO96",#N/A,FALSE,"CAJA3"}</definedName>
    <definedName name="wrn.CAJA_AGO96." localSheetId="14" hidden="1">{"SUNAT_AD_AGO96",#N/A,FALSE,"ADUANAS";"CAJA_AGO96",#N/A,FALSE,"CAJA3";"ING_CORR_AGO96",#N/A,FALSE,"CAJA3"}</definedName>
    <definedName name="wrn.CAJA_AGO96." localSheetId="15" hidden="1">{"SUNAT_AD_AGO96",#N/A,FALSE,"ADUANAS";"CAJA_AGO96",#N/A,FALSE,"CAJA3";"ING_CORR_AGO96",#N/A,FALSE,"CAJA3"}</definedName>
    <definedName name="wrn.CAJA_AGO96." hidden="1">{"SUNAT_AD_AGO96",#N/A,FALSE,"ADUANAS";"CAJA_AGO96",#N/A,FALSE,"CAJA3";"ING_CORR_AGO96",#N/A,FALSE,"CAJA3"}</definedName>
    <definedName name="wrn.CAJA_SET96." localSheetId="17" hidden="1">{"CAJA_SET96",#N/A,FALSE,"CAJA3";"ING_CORR_SET96",#N/A,FALSE,"CAJA3";"SUNAT_AD_SET96",#N/A,FALSE,"ADUANAS"}</definedName>
    <definedName name="wrn.CAJA_SET96." localSheetId="27" hidden="1">{"CAJA_SET96",#N/A,FALSE,"CAJA3";"ING_CORR_SET96",#N/A,FALSE,"CAJA3";"SUNAT_AD_SET96",#N/A,FALSE,"ADUANAS"}</definedName>
    <definedName name="wrn.CAJA_SET96." localSheetId="20" hidden="1">{0,0,0,0;0,0,0,0;0,0,0,0}</definedName>
    <definedName name="wrn.CAJA_SET96." localSheetId="21" hidden="1">{"CAJA_SET96",#N/A,FALSE,"CAJA3";"ING_CORR_SET96",#N/A,FALSE,"CAJA3";"SUNAT_AD_SET96",#N/A,FALSE,"ADUANAS"}</definedName>
    <definedName name="wrn.CAJA_SET96." localSheetId="22" hidden="1">{"CAJA_SET96",#N/A,FALSE,"CAJA3";"ING_CORR_SET96",#N/A,FALSE,"CAJA3";"SUNAT_AD_SET96",#N/A,FALSE,"ADUANAS"}</definedName>
    <definedName name="wrn.CAJA_SET96." localSheetId="32" hidden="1">{"CAJA_SET96",#N/A,FALSE,"CAJA3";"ING_CORR_SET96",#N/A,FALSE,"CAJA3";"SUNAT_AD_SET96",#N/A,FALSE,"ADUANAS"}</definedName>
    <definedName name="wrn.CAJA_SET96." localSheetId="34" hidden="1">{"CAJA_SET96",#N/A,FALSE,"CAJA3";"ING_CORR_SET96",#N/A,FALSE,"CAJA3";"SUNAT_AD_SET96",#N/A,FALSE,"ADUANAS"}</definedName>
    <definedName name="wrn.CAJA_SET96." localSheetId="36" hidden="1">{"CAJA_SET96",#N/A,FALSE,"CAJA3";"ING_CORR_SET96",#N/A,FALSE,"CAJA3";"SUNAT_AD_SET96",#N/A,FALSE,"ADUANAS"}</definedName>
    <definedName name="wrn.CAJA_SET96." localSheetId="38" hidden="1">{"CAJA_SET96",#N/A,FALSE,"CAJA3";"ING_CORR_SET96",#N/A,FALSE,"CAJA3";"SUNAT_AD_SET96",#N/A,FALSE,"ADUANAS"}</definedName>
    <definedName name="wrn.CAJA_SET96." localSheetId="39" hidden="1">{"CAJA_SET96",#N/A,FALSE,"CAJA3";"ING_CORR_SET96",#N/A,FALSE,"CAJA3";"SUNAT_AD_SET96",#N/A,FALSE,"ADUANAS"}</definedName>
    <definedName name="wrn.CAJA_SET96." localSheetId="40" hidden="1">{"CAJA_SET96",#N/A,FALSE,"CAJA3";"ING_CORR_SET96",#N/A,FALSE,"CAJA3";"SUNAT_AD_SET96",#N/A,FALSE,"ADUANAS"}</definedName>
    <definedName name="wrn.CAJA_SET96." localSheetId="45" hidden="1">{"CAJA_SET96",#N/A,FALSE,"CAJA3";"ING_CORR_SET96",#N/A,FALSE,"CAJA3";"SUNAT_AD_SET96",#N/A,FALSE,"ADUANAS"}</definedName>
    <definedName name="wrn.CAJA_SET96." localSheetId="46" hidden="1">{"CAJA_SET96",#N/A,FALSE,"CAJA3";"ING_CORR_SET96",#N/A,FALSE,"CAJA3";"SUNAT_AD_SET96",#N/A,FALSE,"ADUANAS"}</definedName>
    <definedName name="wrn.CAJA_SET96." localSheetId="49" hidden="1">{"CAJA_SET96",#N/A,FALSE,"CAJA3";"ING_CORR_SET96",#N/A,FALSE,"CAJA3";"SUNAT_AD_SET96",#N/A,FALSE,"ADUANAS"}</definedName>
    <definedName name="wrn.CAJA_SET96." localSheetId="50" hidden="1">{"CAJA_SET96",#N/A,FALSE,"CAJA3";"ING_CORR_SET96",#N/A,FALSE,"CAJA3";"SUNAT_AD_SET96",#N/A,FALSE,"ADUANAS"}</definedName>
    <definedName name="wrn.CAJA_SET96." localSheetId="35" hidden="1">{"CAJA_SET96",#N/A,FALSE,"CAJA3";"ING_CORR_SET96",#N/A,FALSE,"CAJA3";"SUNAT_AD_SET96",#N/A,FALSE,"ADUANAS"}</definedName>
    <definedName name="wrn.CAJA_SET96." localSheetId="37" hidden="1">{"CAJA_SET96",#N/A,FALSE,"CAJA3";"ING_CORR_SET96",#N/A,FALSE,"CAJA3";"SUNAT_AD_SET96",#N/A,FALSE,"ADUANAS"}</definedName>
    <definedName name="wrn.CAJA_SET96." localSheetId="1" hidden="1">{"CAJA_SET96",#N/A,FALSE,"CAJA3";"ING_CORR_SET96",#N/A,FALSE,"CAJA3";"SUNAT_AD_SET96",#N/A,FALSE,"ADUANAS"}</definedName>
    <definedName name="wrn.CAJA_SET96." localSheetId="2" hidden="1">{"CAJA_SET96",#N/A,FALSE,"CAJA3";"ING_CORR_SET96",#N/A,FALSE,"CAJA3";"SUNAT_AD_SET96",#N/A,FALSE,"ADUANAS"}</definedName>
    <definedName name="wrn.CAJA_SET96." localSheetId="3" hidden="1">{"CAJA_SET96",#N/A,FALSE,"CAJA3";"ING_CORR_SET96",#N/A,FALSE,"CAJA3";"SUNAT_AD_SET96",#N/A,FALSE,"ADUANAS"}</definedName>
    <definedName name="wrn.CAJA_SET96." localSheetId="4" hidden="1">{"CAJA_SET96",#N/A,FALSE,"CAJA3";"ING_CORR_SET96",#N/A,FALSE,"CAJA3";"SUNAT_AD_SET96",#N/A,FALSE,"ADUANAS"}</definedName>
    <definedName name="wrn.CAJA_SET96." localSheetId="5" hidden="1">{"CAJA_SET96",#N/A,FALSE,"CAJA3";"ING_CORR_SET96",#N/A,FALSE,"CAJA3";"SUNAT_AD_SET96",#N/A,FALSE,"ADUANAS"}</definedName>
    <definedName name="wrn.CAJA_SET96." localSheetId="6" hidden="1">{"CAJA_SET96",#N/A,FALSE,"CAJA3";"ING_CORR_SET96",#N/A,FALSE,"CAJA3";"SUNAT_AD_SET96",#N/A,FALSE,"ADUANAS"}</definedName>
    <definedName name="wrn.CAJA_SET96." localSheetId="7" hidden="1">{"CAJA_SET96",#N/A,FALSE,"CAJA3";"ING_CORR_SET96",#N/A,FALSE,"CAJA3";"SUNAT_AD_SET96",#N/A,FALSE,"ADUANAS"}</definedName>
    <definedName name="wrn.CAJA_SET96." localSheetId="8" hidden="1">{"CAJA_SET96",#N/A,FALSE,"CAJA3";"ING_CORR_SET96",#N/A,FALSE,"CAJA3";"SUNAT_AD_SET96",#N/A,FALSE,"ADUANAS"}</definedName>
    <definedName name="wrn.CAJA_SET96." localSheetId="9" hidden="1">{"CAJA_SET96",#N/A,FALSE,"CAJA3";"ING_CORR_SET96",#N/A,FALSE,"CAJA3";"SUNAT_AD_SET96",#N/A,FALSE,"ADUANAS"}</definedName>
    <definedName name="wrn.CAJA_SET96." localSheetId="10" hidden="1">{"CAJA_SET96",#N/A,FALSE,"CAJA3";"ING_CORR_SET96",#N/A,FALSE,"CAJA3";"SUNAT_AD_SET96",#N/A,FALSE,"ADUANAS"}</definedName>
    <definedName name="wrn.CAJA_SET96." localSheetId="11" hidden="1">{"CAJA_SET96",#N/A,FALSE,"CAJA3";"ING_CORR_SET96",#N/A,FALSE,"CAJA3";"SUNAT_AD_SET96",#N/A,FALSE,"ADUANAS"}</definedName>
    <definedName name="wrn.CAJA_SET96." localSheetId="12" hidden="1">{"CAJA_SET96",#N/A,FALSE,"CAJA3";"ING_CORR_SET96",#N/A,FALSE,"CAJA3";"SUNAT_AD_SET96",#N/A,FALSE,"ADUANAS"}</definedName>
    <definedName name="wrn.CAJA_SET96." localSheetId="13" hidden="1">{"CAJA_SET96",#N/A,FALSE,"CAJA3";"ING_CORR_SET96",#N/A,FALSE,"CAJA3";"SUNAT_AD_SET96",#N/A,FALSE,"ADUANAS"}</definedName>
    <definedName name="wrn.CAJA_SET96." localSheetId="14" hidden="1">{"CAJA_SET96",#N/A,FALSE,"CAJA3";"ING_CORR_SET96",#N/A,FALSE,"CAJA3";"SUNAT_AD_SET96",#N/A,FALSE,"ADUANAS"}</definedName>
    <definedName name="wrn.CAJA_SET96." localSheetId="15" hidden="1">{"CAJA_SET96",#N/A,FALSE,"CAJA3";"ING_CORR_SET96",#N/A,FALSE,"CAJA3";"SUNAT_AD_SET96",#N/A,FALSE,"ADUANAS"}</definedName>
    <definedName name="wrn.CAJA_SET96." hidden="1">{"CAJA_SET96",#N/A,FALSE,"CAJA3";"ING_CORR_SET96",#N/A,FALSE,"CAJA3";"SUNAT_AD_SET96",#N/A,FALSE,"ADUANAS"}</definedName>
    <definedName name="WTESD" localSheetId="17" hidden="1">{"CAJA_SET96",#N/A,FALSE,"CAJA3";"ING_CORR_SET96",#N/A,FALSE,"CAJA3";"SUNAT_AD_SET96",#N/A,FALSE,"ADUANAS"}</definedName>
    <definedName name="WTESD" localSheetId="27" hidden="1">{"CAJA_SET96",#N/A,FALSE,"CAJA3";"ING_CORR_SET96",#N/A,FALSE,"CAJA3";"SUNAT_AD_SET96",#N/A,FALSE,"ADUANAS"}</definedName>
    <definedName name="WTESD" localSheetId="20" hidden="1">{0,0,0,0;0,0,0,0;0,0,0,0}</definedName>
    <definedName name="WTESD" localSheetId="21" hidden="1">{"CAJA_SET96",#N/A,FALSE,"CAJA3";"ING_CORR_SET96",#N/A,FALSE,"CAJA3";"SUNAT_AD_SET96",#N/A,FALSE,"ADUANAS"}</definedName>
    <definedName name="WTESD" localSheetId="22" hidden="1">{"CAJA_SET96",#N/A,FALSE,"CAJA3";"ING_CORR_SET96",#N/A,FALSE,"CAJA3";"SUNAT_AD_SET96",#N/A,FALSE,"ADUANAS"}</definedName>
    <definedName name="WTESD" localSheetId="32" hidden="1">{"CAJA_SET96",#N/A,FALSE,"CAJA3";"ING_CORR_SET96",#N/A,FALSE,"CAJA3";"SUNAT_AD_SET96",#N/A,FALSE,"ADUANAS"}</definedName>
    <definedName name="WTESD" localSheetId="34" hidden="1">{"CAJA_SET96",#N/A,FALSE,"CAJA3";"ING_CORR_SET96",#N/A,FALSE,"CAJA3";"SUNAT_AD_SET96",#N/A,FALSE,"ADUANAS"}</definedName>
    <definedName name="WTESD" localSheetId="36" hidden="1">{"CAJA_SET96",#N/A,FALSE,"CAJA3";"ING_CORR_SET96",#N/A,FALSE,"CAJA3";"SUNAT_AD_SET96",#N/A,FALSE,"ADUANAS"}</definedName>
    <definedName name="WTESD" localSheetId="38" hidden="1">{"CAJA_SET96",#N/A,FALSE,"CAJA3";"ING_CORR_SET96",#N/A,FALSE,"CAJA3";"SUNAT_AD_SET96",#N/A,FALSE,"ADUANAS"}</definedName>
    <definedName name="WTESD" localSheetId="39" hidden="1">{"CAJA_SET96",#N/A,FALSE,"CAJA3";"ING_CORR_SET96",#N/A,FALSE,"CAJA3";"SUNAT_AD_SET96",#N/A,FALSE,"ADUANAS"}</definedName>
    <definedName name="WTESD" localSheetId="40" hidden="1">{"CAJA_SET96",#N/A,FALSE,"CAJA3";"ING_CORR_SET96",#N/A,FALSE,"CAJA3";"SUNAT_AD_SET96",#N/A,FALSE,"ADUANAS"}</definedName>
    <definedName name="WTESD" localSheetId="45" hidden="1">{"CAJA_SET96",#N/A,FALSE,"CAJA3";"ING_CORR_SET96",#N/A,FALSE,"CAJA3";"SUNAT_AD_SET96",#N/A,FALSE,"ADUANAS"}</definedName>
    <definedName name="WTESD" localSheetId="46" hidden="1">{"CAJA_SET96",#N/A,FALSE,"CAJA3";"ING_CORR_SET96",#N/A,FALSE,"CAJA3";"SUNAT_AD_SET96",#N/A,FALSE,"ADUANAS"}</definedName>
    <definedName name="WTESD" localSheetId="49" hidden="1">{"CAJA_SET96",#N/A,FALSE,"CAJA3";"ING_CORR_SET96",#N/A,FALSE,"CAJA3";"SUNAT_AD_SET96",#N/A,FALSE,"ADUANAS"}</definedName>
    <definedName name="WTESD" localSheetId="50" hidden="1">{"CAJA_SET96",#N/A,FALSE,"CAJA3";"ING_CORR_SET96",#N/A,FALSE,"CAJA3";"SUNAT_AD_SET96",#N/A,FALSE,"ADUANAS"}</definedName>
    <definedName name="WTESD" localSheetId="35" hidden="1">{"CAJA_SET96",#N/A,FALSE,"CAJA3";"ING_CORR_SET96",#N/A,FALSE,"CAJA3";"SUNAT_AD_SET96",#N/A,FALSE,"ADUANAS"}</definedName>
    <definedName name="WTESD" localSheetId="37" hidden="1">{"CAJA_SET96",#N/A,FALSE,"CAJA3";"ING_CORR_SET96",#N/A,FALSE,"CAJA3";"SUNAT_AD_SET96",#N/A,FALSE,"ADUANAS"}</definedName>
    <definedName name="WTESD" localSheetId="1" hidden="1">{"CAJA_SET96",#N/A,FALSE,"CAJA3";"ING_CORR_SET96",#N/A,FALSE,"CAJA3";"SUNAT_AD_SET96",#N/A,FALSE,"ADUANAS"}</definedName>
    <definedName name="WTESD" localSheetId="2" hidden="1">{"CAJA_SET96",#N/A,FALSE,"CAJA3";"ING_CORR_SET96",#N/A,FALSE,"CAJA3";"SUNAT_AD_SET96",#N/A,FALSE,"ADUANAS"}</definedName>
    <definedName name="WTESD" localSheetId="3" hidden="1">{"CAJA_SET96",#N/A,FALSE,"CAJA3";"ING_CORR_SET96",#N/A,FALSE,"CAJA3";"SUNAT_AD_SET96",#N/A,FALSE,"ADUANAS"}</definedName>
    <definedName name="WTESD" localSheetId="4" hidden="1">{"CAJA_SET96",#N/A,FALSE,"CAJA3";"ING_CORR_SET96",#N/A,FALSE,"CAJA3";"SUNAT_AD_SET96",#N/A,FALSE,"ADUANAS"}</definedName>
    <definedName name="WTESD" localSheetId="5" hidden="1">{"CAJA_SET96",#N/A,FALSE,"CAJA3";"ING_CORR_SET96",#N/A,FALSE,"CAJA3";"SUNAT_AD_SET96",#N/A,FALSE,"ADUANAS"}</definedName>
    <definedName name="WTESD" localSheetId="6" hidden="1">{"CAJA_SET96",#N/A,FALSE,"CAJA3";"ING_CORR_SET96",#N/A,FALSE,"CAJA3";"SUNAT_AD_SET96",#N/A,FALSE,"ADUANAS"}</definedName>
    <definedName name="WTESD" localSheetId="7" hidden="1">{"CAJA_SET96",#N/A,FALSE,"CAJA3";"ING_CORR_SET96",#N/A,FALSE,"CAJA3";"SUNAT_AD_SET96",#N/A,FALSE,"ADUANAS"}</definedName>
    <definedName name="WTESD" localSheetId="8" hidden="1">{"CAJA_SET96",#N/A,FALSE,"CAJA3";"ING_CORR_SET96",#N/A,FALSE,"CAJA3";"SUNAT_AD_SET96",#N/A,FALSE,"ADUANAS"}</definedName>
    <definedName name="WTESD" localSheetId="9" hidden="1">{"CAJA_SET96",#N/A,FALSE,"CAJA3";"ING_CORR_SET96",#N/A,FALSE,"CAJA3";"SUNAT_AD_SET96",#N/A,FALSE,"ADUANAS"}</definedName>
    <definedName name="WTESD" localSheetId="10" hidden="1">{"CAJA_SET96",#N/A,FALSE,"CAJA3";"ING_CORR_SET96",#N/A,FALSE,"CAJA3";"SUNAT_AD_SET96",#N/A,FALSE,"ADUANAS"}</definedName>
    <definedName name="WTESD" localSheetId="11" hidden="1">{"CAJA_SET96",#N/A,FALSE,"CAJA3";"ING_CORR_SET96",#N/A,FALSE,"CAJA3";"SUNAT_AD_SET96",#N/A,FALSE,"ADUANAS"}</definedName>
    <definedName name="WTESD" localSheetId="12" hidden="1">{"CAJA_SET96",#N/A,FALSE,"CAJA3";"ING_CORR_SET96",#N/A,FALSE,"CAJA3";"SUNAT_AD_SET96",#N/A,FALSE,"ADUANAS"}</definedName>
    <definedName name="WTESD" localSheetId="13" hidden="1">{"CAJA_SET96",#N/A,FALSE,"CAJA3";"ING_CORR_SET96",#N/A,FALSE,"CAJA3";"SUNAT_AD_SET96",#N/A,FALSE,"ADUANAS"}</definedName>
    <definedName name="WTESD" localSheetId="14" hidden="1">{"CAJA_SET96",#N/A,FALSE,"CAJA3";"ING_CORR_SET96",#N/A,FALSE,"CAJA3";"SUNAT_AD_SET96",#N/A,FALSE,"ADUANAS"}</definedName>
    <definedName name="WTESD" localSheetId="15" hidden="1">{"CAJA_SET96",#N/A,FALSE,"CAJA3";"ING_CORR_SET96",#N/A,FALSE,"CAJA3";"SUNAT_AD_SET96",#N/A,FALSE,"ADUANAS"}</definedName>
    <definedName name="WTESD" hidden="1">{"CAJA_SET96",#N/A,FALSE,"CAJA3";"ING_CORR_SET96",#N/A,FALSE,"CAJA3";"SUNAT_AD_SET96",#N/A,FALSE,"ADUANAS"}</definedName>
    <definedName name="xini">[2]BD!$C$59</definedName>
    <definedName name="xj">[2]BD!$D$3:$D$54</definedName>
    <definedName name="YTJYTR" localSheetId="17" hidden="1">{"CAJA_SET96",#N/A,FALSE,"CAJA3";"ING_CORR_SET96",#N/A,FALSE,"CAJA3";"SUNAT_AD_SET96",#N/A,FALSE,"ADUANAS"}</definedName>
    <definedName name="YTJYTR" localSheetId="27" hidden="1">{"CAJA_SET96",#N/A,FALSE,"CAJA3";"ING_CORR_SET96",#N/A,FALSE,"CAJA3";"SUNAT_AD_SET96",#N/A,FALSE,"ADUANAS"}</definedName>
    <definedName name="YTJYTR" localSheetId="20" hidden="1">{0,0,0,0;0,0,0,0;0,0,0,0}</definedName>
    <definedName name="YTJYTR" localSheetId="21" hidden="1">{"CAJA_SET96",#N/A,FALSE,"CAJA3";"ING_CORR_SET96",#N/A,FALSE,"CAJA3";"SUNAT_AD_SET96",#N/A,FALSE,"ADUANAS"}</definedName>
    <definedName name="YTJYTR" localSheetId="22" hidden="1">{"CAJA_SET96",#N/A,FALSE,"CAJA3";"ING_CORR_SET96",#N/A,FALSE,"CAJA3";"SUNAT_AD_SET96",#N/A,FALSE,"ADUANAS"}</definedName>
    <definedName name="YTJYTR" localSheetId="32" hidden="1">{"CAJA_SET96",#N/A,FALSE,"CAJA3";"ING_CORR_SET96",#N/A,FALSE,"CAJA3";"SUNAT_AD_SET96",#N/A,FALSE,"ADUANAS"}</definedName>
    <definedName name="YTJYTR" localSheetId="34" hidden="1">{"CAJA_SET96",#N/A,FALSE,"CAJA3";"ING_CORR_SET96",#N/A,FALSE,"CAJA3";"SUNAT_AD_SET96",#N/A,FALSE,"ADUANAS"}</definedName>
    <definedName name="YTJYTR" localSheetId="36" hidden="1">{"CAJA_SET96",#N/A,FALSE,"CAJA3";"ING_CORR_SET96",#N/A,FALSE,"CAJA3";"SUNAT_AD_SET96",#N/A,FALSE,"ADUANAS"}</definedName>
    <definedName name="YTJYTR" localSheetId="38" hidden="1">{"CAJA_SET96",#N/A,FALSE,"CAJA3";"ING_CORR_SET96",#N/A,FALSE,"CAJA3";"SUNAT_AD_SET96",#N/A,FALSE,"ADUANAS"}</definedName>
    <definedName name="YTJYTR" localSheetId="39" hidden="1">{"CAJA_SET96",#N/A,FALSE,"CAJA3";"ING_CORR_SET96",#N/A,FALSE,"CAJA3";"SUNAT_AD_SET96",#N/A,FALSE,"ADUANAS"}</definedName>
    <definedName name="YTJYTR" localSheetId="40" hidden="1">{"CAJA_SET96",#N/A,FALSE,"CAJA3";"ING_CORR_SET96",#N/A,FALSE,"CAJA3";"SUNAT_AD_SET96",#N/A,FALSE,"ADUANAS"}</definedName>
    <definedName name="YTJYTR" localSheetId="45" hidden="1">{"CAJA_SET96",#N/A,FALSE,"CAJA3";"ING_CORR_SET96",#N/A,FALSE,"CAJA3";"SUNAT_AD_SET96",#N/A,FALSE,"ADUANAS"}</definedName>
    <definedName name="YTJYTR" localSheetId="46" hidden="1">{"CAJA_SET96",#N/A,FALSE,"CAJA3";"ING_CORR_SET96",#N/A,FALSE,"CAJA3";"SUNAT_AD_SET96",#N/A,FALSE,"ADUANAS"}</definedName>
    <definedName name="YTJYTR" localSheetId="49" hidden="1">{"CAJA_SET96",#N/A,FALSE,"CAJA3";"ING_CORR_SET96",#N/A,FALSE,"CAJA3";"SUNAT_AD_SET96",#N/A,FALSE,"ADUANAS"}</definedName>
    <definedName name="YTJYTR" localSheetId="50" hidden="1">{"CAJA_SET96",#N/A,FALSE,"CAJA3";"ING_CORR_SET96",#N/A,FALSE,"CAJA3";"SUNAT_AD_SET96",#N/A,FALSE,"ADUANAS"}</definedName>
    <definedName name="YTJYTR" localSheetId="35" hidden="1">{"CAJA_SET96",#N/A,FALSE,"CAJA3";"ING_CORR_SET96",#N/A,FALSE,"CAJA3";"SUNAT_AD_SET96",#N/A,FALSE,"ADUANAS"}</definedName>
    <definedName name="YTJYTR" localSheetId="37" hidden="1">{"CAJA_SET96",#N/A,FALSE,"CAJA3";"ING_CORR_SET96",#N/A,FALSE,"CAJA3";"SUNAT_AD_SET96",#N/A,FALSE,"ADUANAS"}</definedName>
    <definedName name="YTJYTR" localSheetId="1" hidden="1">{"CAJA_SET96",#N/A,FALSE,"CAJA3";"ING_CORR_SET96",#N/A,FALSE,"CAJA3";"SUNAT_AD_SET96",#N/A,FALSE,"ADUANAS"}</definedName>
    <definedName name="YTJYTR" localSheetId="2" hidden="1">{"CAJA_SET96",#N/A,FALSE,"CAJA3";"ING_CORR_SET96",#N/A,FALSE,"CAJA3";"SUNAT_AD_SET96",#N/A,FALSE,"ADUANAS"}</definedName>
    <definedName name="YTJYTR" localSheetId="3" hidden="1">{"CAJA_SET96",#N/A,FALSE,"CAJA3";"ING_CORR_SET96",#N/A,FALSE,"CAJA3";"SUNAT_AD_SET96",#N/A,FALSE,"ADUANAS"}</definedName>
    <definedName name="YTJYTR" localSheetId="4" hidden="1">{"CAJA_SET96",#N/A,FALSE,"CAJA3";"ING_CORR_SET96",#N/A,FALSE,"CAJA3";"SUNAT_AD_SET96",#N/A,FALSE,"ADUANAS"}</definedName>
    <definedName name="YTJYTR" localSheetId="5" hidden="1">{"CAJA_SET96",#N/A,FALSE,"CAJA3";"ING_CORR_SET96",#N/A,FALSE,"CAJA3";"SUNAT_AD_SET96",#N/A,FALSE,"ADUANAS"}</definedName>
    <definedName name="YTJYTR" localSheetId="6" hidden="1">{"CAJA_SET96",#N/A,FALSE,"CAJA3";"ING_CORR_SET96",#N/A,FALSE,"CAJA3";"SUNAT_AD_SET96",#N/A,FALSE,"ADUANAS"}</definedName>
    <definedName name="YTJYTR" localSheetId="7" hidden="1">{"CAJA_SET96",#N/A,FALSE,"CAJA3";"ING_CORR_SET96",#N/A,FALSE,"CAJA3";"SUNAT_AD_SET96",#N/A,FALSE,"ADUANAS"}</definedName>
    <definedName name="YTJYTR" localSheetId="8" hidden="1">{"CAJA_SET96",#N/A,FALSE,"CAJA3";"ING_CORR_SET96",#N/A,FALSE,"CAJA3";"SUNAT_AD_SET96",#N/A,FALSE,"ADUANAS"}</definedName>
    <definedName name="YTJYTR" localSheetId="9" hidden="1">{"CAJA_SET96",#N/A,FALSE,"CAJA3";"ING_CORR_SET96",#N/A,FALSE,"CAJA3";"SUNAT_AD_SET96",#N/A,FALSE,"ADUANAS"}</definedName>
    <definedName name="YTJYTR" localSheetId="10" hidden="1">{"CAJA_SET96",#N/A,FALSE,"CAJA3";"ING_CORR_SET96",#N/A,FALSE,"CAJA3";"SUNAT_AD_SET96",#N/A,FALSE,"ADUANAS"}</definedName>
    <definedName name="YTJYTR" localSheetId="11" hidden="1">{"CAJA_SET96",#N/A,FALSE,"CAJA3";"ING_CORR_SET96",#N/A,FALSE,"CAJA3";"SUNAT_AD_SET96",#N/A,FALSE,"ADUANAS"}</definedName>
    <definedName name="YTJYTR" localSheetId="12" hidden="1">{"CAJA_SET96",#N/A,FALSE,"CAJA3";"ING_CORR_SET96",#N/A,FALSE,"CAJA3";"SUNAT_AD_SET96",#N/A,FALSE,"ADUANAS"}</definedName>
    <definedName name="YTJYTR" localSheetId="13" hidden="1">{"CAJA_SET96",#N/A,FALSE,"CAJA3";"ING_CORR_SET96",#N/A,FALSE,"CAJA3";"SUNAT_AD_SET96",#N/A,FALSE,"ADUANAS"}</definedName>
    <definedName name="YTJYTR" localSheetId="14" hidden="1">{"CAJA_SET96",#N/A,FALSE,"CAJA3";"ING_CORR_SET96",#N/A,FALSE,"CAJA3";"SUNAT_AD_SET96",#N/A,FALSE,"ADUANAS"}</definedName>
    <definedName name="YTJYTR" localSheetId="15" hidden="1">{"CAJA_SET96",#N/A,FALSE,"CAJA3";"ING_CORR_SET96",#N/A,FALSE,"CAJA3";"SUNAT_AD_SET96",#N/A,FALSE,"ADUANAS"}</definedName>
    <definedName name="YTJYTR" hidden="1">{"CAJA_SET96",#N/A,FALSE,"CAJA3";"ING_CORR_SET96",#N/A,FALSE,"CAJA3";"SUNAT_AD_SET96",#N/A,FALSE,"ADUANAS"}</definedName>
    <definedName name="yu" localSheetId="27" hidden="1">#REF!</definedName>
    <definedName name="yu" localSheetId="21" hidden="1">#REF!</definedName>
    <definedName name="yu" localSheetId="32" hidden="1">#REF!</definedName>
    <definedName name="yu" localSheetId="45" hidden="1">#REF!</definedName>
    <definedName name="yu" localSheetId="46" hidden="1">#REF!</definedName>
    <definedName name="yu" localSheetId="49" hidden="1">#REF!</definedName>
    <definedName name="yu" localSheetId="50" hidden="1">#REF!</definedName>
    <definedName name="yu" localSheetId="1" hidden="1">#REF!</definedName>
    <definedName name="yu" localSheetId="2" hidden="1">#REF!</definedName>
    <definedName name="yu" localSheetId="3" hidden="1">#REF!</definedName>
    <definedName name="yu" localSheetId="4" hidden="1">#REF!</definedName>
    <definedName name="yu" localSheetId="5" hidden="1">#REF!</definedName>
    <definedName name="yu" localSheetId="6" hidden="1">#REF!</definedName>
    <definedName name="yu" localSheetId="7" hidden="1">#REF!</definedName>
    <definedName name="yu" localSheetId="8" hidden="1">#REF!</definedName>
    <definedName name="yu" localSheetId="9" hidden="1">#REF!</definedName>
    <definedName name="yu" localSheetId="10" hidden="1">#REF!</definedName>
    <definedName name="yu" localSheetId="11" hidden="1">#REF!</definedName>
    <definedName name="yu" localSheetId="12" hidden="1">#REF!</definedName>
    <definedName name="yu" localSheetId="13" hidden="1">#REF!</definedName>
    <definedName name="yu" localSheetId="14" hidden="1">#REF!</definedName>
    <definedName name="yu" localSheetId="15" hidden="1">#REF!</definedName>
    <definedName name="yu" hidden="1">#REF!</definedName>
    <definedName name="zxs" localSheetId="17" hidden="1">{"CAJA_SET96",#N/A,FALSE,"CAJA3";"ING_CORR_SET96",#N/A,FALSE,"CAJA3";"SUNAT_AD_SET96",#N/A,FALSE,"ADUANAS"}</definedName>
    <definedName name="zxs" localSheetId="27" hidden="1">{"CAJA_SET96",#N/A,FALSE,"CAJA3";"ING_CORR_SET96",#N/A,FALSE,"CAJA3";"SUNAT_AD_SET96",#N/A,FALSE,"ADUANAS"}</definedName>
    <definedName name="zxs" localSheetId="20" hidden="1">{0,0,0,0;0,0,0,0;0,0,0,0}</definedName>
    <definedName name="zxs" localSheetId="21" hidden="1">{"CAJA_SET96",#N/A,FALSE,"CAJA3";"ING_CORR_SET96",#N/A,FALSE,"CAJA3";"SUNAT_AD_SET96",#N/A,FALSE,"ADUANAS"}</definedName>
    <definedName name="zxs" localSheetId="22" hidden="1">{"CAJA_SET96",#N/A,FALSE,"CAJA3";"ING_CORR_SET96",#N/A,FALSE,"CAJA3";"SUNAT_AD_SET96",#N/A,FALSE,"ADUANAS"}</definedName>
    <definedName name="zxs" localSheetId="32" hidden="1">{"CAJA_SET96",#N/A,FALSE,"CAJA3";"ING_CORR_SET96",#N/A,FALSE,"CAJA3";"SUNAT_AD_SET96",#N/A,FALSE,"ADUANAS"}</definedName>
    <definedName name="zxs" localSheetId="34" hidden="1">{"CAJA_SET96",#N/A,FALSE,"CAJA3";"ING_CORR_SET96",#N/A,FALSE,"CAJA3";"SUNAT_AD_SET96",#N/A,FALSE,"ADUANAS"}</definedName>
    <definedName name="zxs" localSheetId="36" hidden="1">{"CAJA_SET96",#N/A,FALSE,"CAJA3";"ING_CORR_SET96",#N/A,FALSE,"CAJA3";"SUNAT_AD_SET96",#N/A,FALSE,"ADUANAS"}</definedName>
    <definedName name="zxs" localSheetId="38" hidden="1">{"CAJA_SET96",#N/A,FALSE,"CAJA3";"ING_CORR_SET96",#N/A,FALSE,"CAJA3";"SUNAT_AD_SET96",#N/A,FALSE,"ADUANAS"}</definedName>
    <definedName name="zxs" localSheetId="39" hidden="1">{"CAJA_SET96",#N/A,FALSE,"CAJA3";"ING_CORR_SET96",#N/A,FALSE,"CAJA3";"SUNAT_AD_SET96",#N/A,FALSE,"ADUANAS"}</definedName>
    <definedName name="zxs" localSheetId="40" hidden="1">{"CAJA_SET96",#N/A,FALSE,"CAJA3";"ING_CORR_SET96",#N/A,FALSE,"CAJA3";"SUNAT_AD_SET96",#N/A,FALSE,"ADUANAS"}</definedName>
    <definedName name="zxs" localSheetId="45" hidden="1">{"CAJA_SET96",#N/A,FALSE,"CAJA3";"ING_CORR_SET96",#N/A,FALSE,"CAJA3";"SUNAT_AD_SET96",#N/A,FALSE,"ADUANAS"}</definedName>
    <definedName name="zxs" localSheetId="46" hidden="1">{"CAJA_SET96",#N/A,FALSE,"CAJA3";"ING_CORR_SET96",#N/A,FALSE,"CAJA3";"SUNAT_AD_SET96",#N/A,FALSE,"ADUANAS"}</definedName>
    <definedName name="zxs" localSheetId="49" hidden="1">{"CAJA_SET96",#N/A,FALSE,"CAJA3";"ING_CORR_SET96",#N/A,FALSE,"CAJA3";"SUNAT_AD_SET96",#N/A,FALSE,"ADUANAS"}</definedName>
    <definedName name="zxs" localSheetId="50" hidden="1">{"CAJA_SET96",#N/A,FALSE,"CAJA3";"ING_CORR_SET96",#N/A,FALSE,"CAJA3";"SUNAT_AD_SET96",#N/A,FALSE,"ADUANAS"}</definedName>
    <definedName name="zxs" localSheetId="35" hidden="1">{"CAJA_SET96",#N/A,FALSE,"CAJA3";"ING_CORR_SET96",#N/A,FALSE,"CAJA3";"SUNAT_AD_SET96",#N/A,FALSE,"ADUANAS"}</definedName>
    <definedName name="zxs" localSheetId="37" hidden="1">{"CAJA_SET96",#N/A,FALSE,"CAJA3";"ING_CORR_SET96",#N/A,FALSE,"CAJA3";"SUNAT_AD_SET96",#N/A,FALSE,"ADUANAS"}</definedName>
    <definedName name="zxs" localSheetId="1" hidden="1">{"CAJA_SET96",#N/A,FALSE,"CAJA3";"ING_CORR_SET96",#N/A,FALSE,"CAJA3";"SUNAT_AD_SET96",#N/A,FALSE,"ADUANAS"}</definedName>
    <definedName name="zxs" localSheetId="2" hidden="1">{"CAJA_SET96",#N/A,FALSE,"CAJA3";"ING_CORR_SET96",#N/A,FALSE,"CAJA3";"SUNAT_AD_SET96",#N/A,FALSE,"ADUANAS"}</definedName>
    <definedName name="zxs" localSheetId="3" hidden="1">{"CAJA_SET96",#N/A,FALSE,"CAJA3";"ING_CORR_SET96",#N/A,FALSE,"CAJA3";"SUNAT_AD_SET96",#N/A,FALSE,"ADUANAS"}</definedName>
    <definedName name="zxs" localSheetId="4" hidden="1">{"CAJA_SET96",#N/A,FALSE,"CAJA3";"ING_CORR_SET96",#N/A,FALSE,"CAJA3";"SUNAT_AD_SET96",#N/A,FALSE,"ADUANAS"}</definedName>
    <definedName name="zxs" localSheetId="5" hidden="1">{"CAJA_SET96",#N/A,FALSE,"CAJA3";"ING_CORR_SET96",#N/A,FALSE,"CAJA3";"SUNAT_AD_SET96",#N/A,FALSE,"ADUANAS"}</definedName>
    <definedName name="zxs" localSheetId="6" hidden="1">{"CAJA_SET96",#N/A,FALSE,"CAJA3";"ING_CORR_SET96",#N/A,FALSE,"CAJA3";"SUNAT_AD_SET96",#N/A,FALSE,"ADUANAS"}</definedName>
    <definedName name="zxs" localSheetId="7" hidden="1">{"CAJA_SET96",#N/A,FALSE,"CAJA3";"ING_CORR_SET96",#N/A,FALSE,"CAJA3";"SUNAT_AD_SET96",#N/A,FALSE,"ADUANAS"}</definedName>
    <definedName name="zxs" localSheetId="8" hidden="1">{"CAJA_SET96",#N/A,FALSE,"CAJA3";"ING_CORR_SET96",#N/A,FALSE,"CAJA3";"SUNAT_AD_SET96",#N/A,FALSE,"ADUANAS"}</definedName>
    <definedName name="zxs" localSheetId="9" hidden="1">{"CAJA_SET96",#N/A,FALSE,"CAJA3";"ING_CORR_SET96",#N/A,FALSE,"CAJA3";"SUNAT_AD_SET96",#N/A,FALSE,"ADUANAS"}</definedName>
    <definedName name="zxs" localSheetId="10" hidden="1">{"CAJA_SET96",#N/A,FALSE,"CAJA3";"ING_CORR_SET96",#N/A,FALSE,"CAJA3";"SUNAT_AD_SET96",#N/A,FALSE,"ADUANAS"}</definedName>
    <definedName name="zxs" localSheetId="11" hidden="1">{"CAJA_SET96",#N/A,FALSE,"CAJA3";"ING_CORR_SET96",#N/A,FALSE,"CAJA3";"SUNAT_AD_SET96",#N/A,FALSE,"ADUANAS"}</definedName>
    <definedName name="zxs" localSheetId="12" hidden="1">{"CAJA_SET96",#N/A,FALSE,"CAJA3";"ING_CORR_SET96",#N/A,FALSE,"CAJA3";"SUNAT_AD_SET96",#N/A,FALSE,"ADUANAS"}</definedName>
    <definedName name="zxs" localSheetId="13" hidden="1">{"CAJA_SET96",#N/A,FALSE,"CAJA3";"ING_CORR_SET96",#N/A,FALSE,"CAJA3";"SUNAT_AD_SET96",#N/A,FALSE,"ADUANAS"}</definedName>
    <definedName name="zxs" localSheetId="14" hidden="1">{"CAJA_SET96",#N/A,FALSE,"CAJA3";"ING_CORR_SET96",#N/A,FALSE,"CAJA3";"SUNAT_AD_SET96",#N/A,FALSE,"ADUANAS"}</definedName>
    <definedName name="zxs" localSheetId="15" hidden="1">{"CAJA_SET96",#N/A,FALSE,"CAJA3";"ING_CORR_SET96",#N/A,FALSE,"CAJA3";"SUNAT_AD_SET96",#N/A,FALSE,"ADUANAS"}</definedName>
    <definedName name="zxs" hidden="1">{"CAJA_SET96",#N/A,FALSE,"CAJA3";"ING_CORR_SET96",#N/A,FALSE,"CAJA3";"SUNAT_AD_SET96",#N/A,FALSE,"ADUANAS"}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P30" i="117" l="1"/>
  <c r="N30" i="117"/>
  <c r="K30" i="117"/>
  <c r="J30" i="117"/>
  <c r="I30" i="117"/>
  <c r="H30" i="117"/>
  <c r="F30" i="117"/>
  <c r="E30" i="117"/>
  <c r="D30" i="117"/>
  <c r="C30" i="117"/>
  <c r="Q29" i="117"/>
  <c r="L29" i="117"/>
  <c r="Q28" i="117"/>
  <c r="L28" i="117"/>
  <c r="G28" i="117"/>
  <c r="B28" i="117" s="1"/>
  <c r="Q27" i="117"/>
  <c r="L27" i="117"/>
  <c r="Q26" i="117"/>
  <c r="L26" i="117"/>
  <c r="G26" i="117"/>
  <c r="B26" i="117" s="1"/>
  <c r="Q25" i="117"/>
  <c r="L25" i="117"/>
  <c r="G25" i="117"/>
  <c r="B25" i="117"/>
  <c r="Q24" i="117"/>
  <c r="L24" i="117"/>
  <c r="G24" i="117"/>
  <c r="B24" i="117" s="1"/>
  <c r="Q23" i="117"/>
  <c r="L23" i="117"/>
  <c r="G23" i="117"/>
  <c r="B23" i="117"/>
  <c r="Q22" i="117"/>
  <c r="L22" i="117"/>
  <c r="G22" i="117"/>
  <c r="B22" i="117" s="1"/>
  <c r="Q21" i="117"/>
  <c r="L21" i="117"/>
  <c r="G21" i="117"/>
  <c r="B21" i="117"/>
  <c r="Q20" i="117"/>
  <c r="L20" i="117"/>
  <c r="G20" i="117"/>
  <c r="B20" i="117" s="1"/>
  <c r="Q19" i="117"/>
  <c r="L19" i="117"/>
  <c r="Q18" i="117"/>
  <c r="L18" i="117"/>
  <c r="G18" i="117"/>
  <c r="B18" i="117"/>
  <c r="Q17" i="117"/>
  <c r="L17" i="117"/>
  <c r="Q16" i="117"/>
  <c r="L16" i="117"/>
  <c r="G16" i="117"/>
  <c r="B16" i="117"/>
  <c r="Q15" i="117"/>
  <c r="L15" i="117"/>
  <c r="G15" i="117"/>
  <c r="B15" i="117" s="1"/>
  <c r="Q14" i="117"/>
  <c r="L14" i="117"/>
  <c r="G14" i="117"/>
  <c r="B14" i="117"/>
  <c r="Q13" i="117"/>
  <c r="L13" i="117"/>
  <c r="G13" i="117"/>
  <c r="B13" i="117" s="1"/>
  <c r="Q12" i="117"/>
  <c r="L12" i="117"/>
  <c r="G12" i="117"/>
  <c r="B12" i="117"/>
  <c r="Q11" i="117"/>
  <c r="L11" i="117"/>
  <c r="G11" i="117"/>
  <c r="B11" i="117" s="1"/>
  <c r="Q10" i="117"/>
  <c r="L10" i="117"/>
  <c r="G10" i="117"/>
  <c r="B10" i="117"/>
  <c r="Q9" i="117"/>
  <c r="L9" i="117"/>
  <c r="G9" i="117"/>
  <c r="B9" i="117" s="1"/>
  <c r="Q8" i="117"/>
  <c r="L8" i="117"/>
  <c r="G8" i="117"/>
  <c r="B8" i="117"/>
  <c r="Q7" i="117"/>
  <c r="L7" i="117"/>
  <c r="Q6" i="117"/>
  <c r="L6" i="117"/>
  <c r="Q5" i="117"/>
  <c r="L5" i="117"/>
  <c r="Q4" i="117"/>
  <c r="Q30" i="117" s="1"/>
  <c r="L4" i="117"/>
  <c r="L30" i="117" s="1"/>
  <c r="G4" i="117"/>
  <c r="G30" i="117" s="1"/>
  <c r="B4" i="117"/>
  <c r="M29" i="125"/>
  <c r="L29" i="125"/>
  <c r="K29" i="125"/>
  <c r="J29" i="125"/>
  <c r="I29" i="125"/>
  <c r="H29" i="125"/>
  <c r="G29" i="125"/>
  <c r="F29" i="125"/>
  <c r="E29" i="125"/>
  <c r="D29" i="125"/>
  <c r="C29" i="125"/>
  <c r="B29" i="125"/>
  <c r="G5" i="60"/>
  <c r="B30" i="117" l="1"/>
  <c r="B37" i="91"/>
  <c r="D35" i="91" s="1"/>
  <c r="B36" i="91"/>
  <c r="Q8" i="109"/>
  <c r="Q7" i="109"/>
  <c r="Q6" i="109"/>
  <c r="Q5" i="109"/>
  <c r="Q4" i="109"/>
  <c r="Q3" i="109"/>
  <c r="Q2" i="109"/>
  <c r="H23" i="104"/>
  <c r="I31" i="101"/>
  <c r="I30" i="101"/>
  <c r="I29" i="101"/>
  <c r="H29" i="101"/>
  <c r="I28" i="101"/>
  <c r="H28" i="101"/>
  <c r="I27" i="101"/>
  <c r="H27" i="101"/>
  <c r="I26" i="101"/>
  <c r="H26" i="101"/>
  <c r="I25" i="101"/>
  <c r="H25" i="101"/>
  <c r="I24" i="101"/>
  <c r="H24" i="101"/>
  <c r="I23" i="101"/>
  <c r="H23" i="101"/>
  <c r="I22" i="101"/>
  <c r="H22" i="101"/>
  <c r="I21" i="101"/>
  <c r="H21" i="101"/>
  <c r="I20" i="101"/>
  <c r="H20" i="101"/>
  <c r="I19" i="101"/>
  <c r="H19" i="101"/>
  <c r="I18" i="101"/>
  <c r="H18" i="101"/>
  <c r="I17" i="101"/>
  <c r="H17" i="101"/>
  <c r="I16" i="101"/>
  <c r="H16" i="101"/>
  <c r="I15" i="101"/>
  <c r="H15" i="101"/>
  <c r="I14" i="101"/>
  <c r="H14" i="101"/>
  <c r="I13" i="101"/>
  <c r="H13" i="101"/>
  <c r="I12" i="101"/>
  <c r="H12" i="101"/>
  <c r="I11" i="101"/>
  <c r="H11" i="101"/>
  <c r="I10" i="101"/>
  <c r="H10" i="101"/>
  <c r="I9" i="101"/>
  <c r="H9" i="101"/>
  <c r="I8" i="101"/>
  <c r="H8" i="101"/>
  <c r="I7" i="101"/>
  <c r="H7" i="101"/>
  <c r="I6" i="101"/>
  <c r="H6" i="101"/>
  <c r="I5" i="101"/>
  <c r="H5" i="101"/>
  <c r="I4" i="101"/>
  <c r="H4" i="101"/>
  <c r="I3" i="101"/>
  <c r="H3" i="101"/>
  <c r="H30" i="101" l="1"/>
  <c r="A22" i="78" l="1"/>
  <c r="A21" i="78"/>
  <c r="A20" i="78"/>
  <c r="A19" i="78"/>
  <c r="A18" i="78"/>
  <c r="A17" i="78"/>
  <c r="A16" i="78"/>
  <c r="A15" i="78"/>
  <c r="A14" i="78"/>
  <c r="A13" i="78"/>
  <c r="A12" i="78"/>
  <c r="A11" i="78"/>
  <c r="A10" i="78"/>
  <c r="A9" i="78"/>
  <c r="A8" i="78"/>
  <c r="A7" i="78"/>
  <c r="A6" i="78"/>
  <c r="A5" i="78"/>
  <c r="A4" i="78"/>
  <c r="A3" i="78"/>
  <c r="A22" i="64" l="1"/>
  <c r="A21" i="64"/>
  <c r="A20" i="64"/>
  <c r="A19" i="64"/>
  <c r="A18" i="64"/>
  <c r="A17" i="64"/>
  <c r="A16" i="64"/>
  <c r="A15" i="64"/>
  <c r="A14" i="64"/>
  <c r="A13" i="64"/>
  <c r="A12" i="64"/>
  <c r="A11" i="64"/>
  <c r="A10" i="64"/>
  <c r="A9" i="64"/>
  <c r="A8" i="64"/>
  <c r="A7" i="64"/>
  <c r="A6" i="64"/>
  <c r="A5" i="64"/>
  <c r="A4" i="64"/>
  <c r="D38" i="91" l="1"/>
  <c r="D37" i="91"/>
  <c r="D36" i="91"/>
  <c r="G31" i="60"/>
  <c r="G32" i="60"/>
  <c r="G33" i="60"/>
  <c r="G6" i="60"/>
  <c r="G7" i="60"/>
  <c r="G8" i="60"/>
  <c r="G9" i="60"/>
  <c r="G10" i="60"/>
  <c r="G11" i="60"/>
  <c r="G12" i="60"/>
  <c r="G13" i="60"/>
  <c r="G14" i="60"/>
  <c r="G15" i="60"/>
  <c r="G16" i="60"/>
  <c r="G17" i="60"/>
  <c r="G18" i="60"/>
  <c r="G19" i="60"/>
  <c r="G20" i="60"/>
  <c r="G21" i="60"/>
  <c r="G22" i="60"/>
  <c r="G23" i="60"/>
  <c r="G24" i="60"/>
  <c r="G25" i="60"/>
  <c r="G26" i="60"/>
  <c r="G27" i="60"/>
  <c r="G28" i="60"/>
  <c r="G29" i="60"/>
  <c r="G30" i="60"/>
  <c r="B29" i="46"/>
  <c r="D32" i="91" l="1"/>
  <c r="D6" i="91"/>
  <c r="D14" i="91"/>
  <c r="D23" i="91"/>
  <c r="D30" i="91"/>
  <c r="D31" i="91"/>
  <c r="D7" i="91"/>
  <c r="D15" i="91"/>
  <c r="D22" i="91"/>
  <c r="D33" i="91"/>
  <c r="D34" i="91"/>
  <c r="D9" i="91"/>
  <c r="D25" i="91"/>
  <c r="D17" i="91"/>
  <c r="D10" i="91"/>
  <c r="D18" i="91"/>
  <c r="D26" i="91"/>
  <c r="D3" i="91"/>
  <c r="D11" i="91"/>
  <c r="D19" i="91"/>
  <c r="D27" i="91"/>
  <c r="D4" i="91"/>
  <c r="D12" i="91"/>
  <c r="D20" i="91"/>
  <c r="D28" i="91"/>
  <c r="D5" i="91"/>
  <c r="D13" i="91"/>
  <c r="D21" i="91"/>
  <c r="D29" i="91"/>
  <c r="D8" i="91"/>
  <c r="D16" i="91"/>
  <c r="D24" i="91"/>
  <c r="H31" i="101" l="1"/>
  <c r="H7" i="39"/>
  <c r="O7" i="39"/>
  <c r="H8" i="39"/>
  <c r="O8" i="39"/>
  <c r="H9" i="39"/>
  <c r="O9" i="39"/>
  <c r="H10" i="39"/>
  <c r="O10" i="39"/>
  <c r="H11" i="39"/>
  <c r="O11" i="39"/>
  <c r="H12" i="39"/>
  <c r="O12" i="39"/>
  <c r="H13" i="39"/>
  <c r="O13" i="39"/>
  <c r="H14" i="39"/>
  <c r="O14" i="39"/>
  <c r="H15" i="39"/>
  <c r="O15" i="39"/>
  <c r="H16" i="39"/>
  <c r="O16" i="39"/>
  <c r="H17" i="39"/>
  <c r="O17" i="39"/>
  <c r="H18" i="39"/>
  <c r="O18" i="39"/>
  <c r="H19" i="39"/>
  <c r="O19" i="39"/>
  <c r="H20" i="39"/>
  <c r="O20" i="39"/>
  <c r="H21" i="39"/>
  <c r="O21" i="39"/>
  <c r="H22" i="39"/>
  <c r="O22" i="39"/>
  <c r="H23" i="39"/>
  <c r="O23" i="39"/>
  <c r="H24" i="39"/>
  <c r="O24" i="39"/>
  <c r="H25" i="39"/>
  <c r="O25" i="39"/>
  <c r="H26" i="39"/>
  <c r="O26" i="39"/>
  <c r="H27" i="39"/>
  <c r="O27" i="39"/>
  <c r="H28" i="39"/>
  <c r="O28" i="39"/>
  <c r="H29" i="39"/>
  <c r="O29" i="39"/>
  <c r="H30" i="39"/>
  <c r="O30" i="39"/>
  <c r="H31" i="39"/>
  <c r="O31" i="39"/>
  <c r="H32" i="39"/>
  <c r="O32" i="39"/>
  <c r="H33" i="39"/>
  <c r="O33" i="39"/>
  <c r="H34" i="39"/>
  <c r="O34" i="39"/>
  <c r="H35" i="39"/>
  <c r="O35" i="39"/>
  <c r="I4" i="89" l="1"/>
  <c r="I5" i="89"/>
  <c r="I6" i="89"/>
  <c r="I7" i="89"/>
  <c r="I8" i="89"/>
  <c r="I9" i="89"/>
  <c r="I10" i="89"/>
  <c r="I11" i="89"/>
  <c r="I12" i="89"/>
  <c r="I13" i="89"/>
  <c r="I14" i="89"/>
  <c r="I15" i="89"/>
  <c r="I16" i="89"/>
  <c r="I17" i="89"/>
  <c r="I18" i="89"/>
  <c r="I19" i="89"/>
  <c r="I20" i="89"/>
  <c r="I21" i="89"/>
  <c r="I22" i="89"/>
  <c r="I23" i="89"/>
  <c r="I24" i="89"/>
  <c r="I25" i="89"/>
  <c r="I26" i="89"/>
  <c r="I27" i="89"/>
  <c r="I28" i="89"/>
  <c r="I29" i="89"/>
  <c r="I30" i="89"/>
  <c r="I31" i="89"/>
  <c r="I32" i="89"/>
  <c r="I33" i="89"/>
  <c r="I34" i="89"/>
  <c r="I3" i="89"/>
  <c r="E3" i="89"/>
  <c r="E4" i="89"/>
  <c r="E5" i="89"/>
  <c r="E6" i="89"/>
  <c r="E7" i="89"/>
  <c r="E8" i="89"/>
  <c r="E9" i="89"/>
  <c r="E10" i="89"/>
  <c r="E11" i="89"/>
  <c r="E12" i="89"/>
  <c r="E13" i="89"/>
  <c r="E14" i="89"/>
  <c r="E15" i="89"/>
  <c r="E16" i="89"/>
  <c r="E17" i="89"/>
  <c r="E18" i="89"/>
  <c r="E19" i="89"/>
  <c r="E20" i="89"/>
  <c r="E21" i="89"/>
  <c r="E22" i="89"/>
  <c r="E23" i="89"/>
  <c r="E24" i="89"/>
  <c r="E25" i="89"/>
  <c r="E26" i="89"/>
  <c r="E27" i="89"/>
  <c r="E28" i="89"/>
  <c r="E29" i="89"/>
  <c r="E30" i="89"/>
  <c r="E31" i="89"/>
  <c r="E32" i="89"/>
  <c r="E33" i="89"/>
  <c r="E34" i="89"/>
  <c r="E6" i="78" l="1"/>
  <c r="E3" i="78"/>
  <c r="C23" i="72" l="1"/>
  <c r="D23" i="72"/>
  <c r="E23" i="72"/>
  <c r="C24" i="83"/>
  <c r="E24" i="83"/>
  <c r="D24" i="83"/>
  <c r="E17" i="78" l="1"/>
  <c r="E15" i="78"/>
  <c r="E14" i="78"/>
  <c r="E21" i="78"/>
  <c r="E10" i="78"/>
  <c r="E16" i="78"/>
  <c r="E11" i="78"/>
  <c r="E13" i="78"/>
  <c r="E4" i="78"/>
  <c r="E7" i="78"/>
  <c r="E5" i="78"/>
  <c r="E12" i="78"/>
  <c r="E8" i="78"/>
  <c r="E19" i="78"/>
  <c r="E18" i="78"/>
  <c r="E9" i="78"/>
  <c r="E20" i="78"/>
  <c r="E22" i="78"/>
  <c r="G28" i="62" l="1"/>
  <c r="G27" i="62"/>
  <c r="G26" i="62"/>
  <c r="G25" i="62"/>
  <c r="G24" i="62"/>
  <c r="G23" i="62"/>
  <c r="G22" i="62"/>
  <c r="G21" i="62"/>
  <c r="G20" i="62"/>
  <c r="G19" i="62"/>
  <c r="G18" i="62"/>
  <c r="G17" i="62"/>
  <c r="G16" i="62"/>
  <c r="G15" i="62"/>
  <c r="G14" i="62"/>
  <c r="G13" i="62"/>
  <c r="G12" i="62"/>
  <c r="G11" i="62"/>
  <c r="G10" i="62"/>
  <c r="G8" i="62"/>
  <c r="G7" i="62"/>
  <c r="K27" i="43" l="1"/>
  <c r="J27" i="43"/>
  <c r="I27" i="43"/>
  <c r="H27" i="43"/>
  <c r="G27" i="43"/>
  <c r="F27" i="43"/>
  <c r="E27" i="43"/>
  <c r="D27" i="43"/>
  <c r="C27" i="43"/>
  <c r="K26" i="43"/>
  <c r="J26" i="43"/>
  <c r="I26" i="43"/>
  <c r="H26" i="43"/>
  <c r="G26" i="43"/>
  <c r="F26" i="43"/>
  <c r="E26" i="43"/>
  <c r="D26" i="43"/>
  <c r="C26" i="43"/>
  <c r="K25" i="43"/>
  <c r="J25" i="43"/>
  <c r="I25" i="43"/>
  <c r="H25" i="43"/>
  <c r="G25" i="43"/>
  <c r="F25" i="43"/>
  <c r="E25" i="43"/>
  <c r="D25" i="43"/>
  <c r="C25" i="43"/>
  <c r="K24" i="43"/>
  <c r="J24" i="43"/>
  <c r="I24" i="43"/>
  <c r="H24" i="43"/>
  <c r="G24" i="43"/>
  <c r="F24" i="43"/>
  <c r="E24" i="43"/>
  <c r="D24" i="43"/>
  <c r="C24" i="43"/>
  <c r="K23" i="43"/>
  <c r="J23" i="43"/>
  <c r="I23" i="43"/>
  <c r="H23" i="43"/>
  <c r="G23" i="43"/>
  <c r="F23" i="43"/>
  <c r="E23" i="43"/>
  <c r="D23" i="43"/>
  <c r="C23" i="43"/>
  <c r="K22" i="43"/>
  <c r="J22" i="43"/>
  <c r="I22" i="43"/>
  <c r="H22" i="43"/>
  <c r="G22" i="43"/>
  <c r="F22" i="43"/>
  <c r="E22" i="43"/>
  <c r="D22" i="43"/>
  <c r="C22" i="43"/>
  <c r="K21" i="43"/>
  <c r="J21" i="43"/>
  <c r="I21" i="43"/>
  <c r="H21" i="43"/>
  <c r="G21" i="43"/>
  <c r="F21" i="43"/>
  <c r="E21" i="43"/>
  <c r="D21" i="43"/>
  <c r="C21" i="43"/>
  <c r="K27" i="40" l="1"/>
  <c r="J27" i="40"/>
  <c r="I27" i="40"/>
  <c r="H27" i="40"/>
  <c r="G27" i="40"/>
  <c r="F27" i="40"/>
  <c r="E27" i="40"/>
  <c r="D27" i="40"/>
  <c r="C27" i="40"/>
  <c r="K26" i="40"/>
  <c r="J26" i="40"/>
  <c r="I26" i="40"/>
  <c r="H26" i="40"/>
  <c r="G26" i="40"/>
  <c r="F26" i="40"/>
  <c r="E26" i="40"/>
  <c r="D26" i="40"/>
  <c r="C26" i="40"/>
  <c r="K25" i="40"/>
  <c r="J25" i="40"/>
  <c r="I25" i="40"/>
  <c r="H25" i="40"/>
  <c r="G25" i="40"/>
  <c r="F25" i="40"/>
  <c r="E25" i="40"/>
  <c r="D25" i="40"/>
  <c r="C25" i="40"/>
  <c r="K24" i="40"/>
  <c r="J24" i="40"/>
  <c r="I24" i="40"/>
  <c r="H24" i="40"/>
  <c r="G24" i="40"/>
  <c r="F24" i="40"/>
  <c r="E24" i="40"/>
  <c r="D24" i="40"/>
  <c r="C24" i="40"/>
  <c r="K23" i="40"/>
  <c r="J23" i="40"/>
  <c r="I23" i="40"/>
  <c r="H23" i="40"/>
  <c r="G23" i="40"/>
  <c r="F23" i="40"/>
  <c r="E23" i="40"/>
  <c r="D23" i="40"/>
  <c r="C23" i="40"/>
  <c r="K22" i="40"/>
  <c r="J22" i="40"/>
  <c r="I22" i="40"/>
  <c r="H22" i="40"/>
  <c r="G22" i="40"/>
  <c r="F22" i="40"/>
  <c r="E22" i="40"/>
  <c r="D22" i="40"/>
  <c r="C22" i="40"/>
  <c r="K21" i="40"/>
  <c r="J21" i="40"/>
  <c r="I21" i="40"/>
  <c r="H21" i="40"/>
  <c r="G21" i="40"/>
  <c r="F21" i="40"/>
  <c r="E21" i="40"/>
  <c r="D21" i="40"/>
  <c r="C21" i="40"/>
</calcChain>
</file>

<file path=xl/sharedStrings.xml><?xml version="1.0" encoding="utf-8"?>
<sst xmlns="http://schemas.openxmlformats.org/spreadsheetml/2006/main" count="3314" uniqueCount="1058">
  <si>
    <t>Aging Report</t>
  </si>
  <si>
    <t>Tables &amp; Figures: Demographic facts that will shape public policy</t>
  </si>
  <si>
    <t>Table 2.1.</t>
  </si>
  <si>
    <t>Labor force participation and share of formal employment (in parenthesis) for population over 65, by sex and age group (%), 2019</t>
  </si>
  <si>
    <t>Table 2.2.</t>
  </si>
  <si>
    <t>Prevalence of care dependence among people over age 65 by presence of chronic health conditions (%), 2013-2018 (most recent year available)</t>
  </si>
  <si>
    <t>Table 2.3.</t>
  </si>
  <si>
    <t>Prevalence of care dependence among people aged 65 or over by level of education (%), 2012-2018 (most recent year available)</t>
  </si>
  <si>
    <t>Table 2.4.</t>
  </si>
  <si>
    <t>Experienced ageism in Costa Rica (% per age group and sex) (2018)</t>
  </si>
  <si>
    <t>Table 3.1.</t>
  </si>
  <si>
    <t xml:space="preserve">Criteria of long-term care service quality </t>
  </si>
  <si>
    <t>Table 3.2.</t>
  </si>
  <si>
    <t>Classification criteria for coverage and quality indices in pensions, healthcare, and long-term care</t>
  </si>
  <si>
    <t>Table 3.3.</t>
  </si>
  <si>
    <t xml:space="preserve"> Social protection index for older people in Latin American and Caribbean countries (latest year available)</t>
  </si>
  <si>
    <t>Table 5.1.</t>
  </si>
  <si>
    <t>Guiding principles of reform</t>
  </si>
  <si>
    <t>Table B.1.</t>
  </si>
  <si>
    <t>Household and labor surveys used to calculate the Quality-of-Life Index</t>
  </si>
  <si>
    <t>Table B.2.</t>
  </si>
  <si>
    <t>Poverty rates, health life expectancy, and Quality-of-Life Index, by country 2019</t>
  </si>
  <si>
    <t>Table D.1.</t>
  </si>
  <si>
    <t>Disease prevalence (per 100,000 people) in people over 65, by cause, 2010-2019</t>
  </si>
  <si>
    <t xml:space="preserve">Table D.2. </t>
  </si>
  <si>
    <t>Risk factors by country and age group (%)</t>
  </si>
  <si>
    <t xml:space="preserve">Table D.3. </t>
  </si>
  <si>
    <t>Share of people over 65 with hypertension and diabetes receiving treatment by sex</t>
  </si>
  <si>
    <t>Table E.1.</t>
  </si>
  <si>
    <t>Stakeholder interviews: summary of responses by country</t>
  </si>
  <si>
    <t xml:space="preserve">Table F.1. </t>
  </si>
  <si>
    <t>Current and future spending on pensions, healthcare (private and public), and long-term care, by country, as share of GDP (%)</t>
  </si>
  <si>
    <t>Figure 1. 1</t>
  </si>
  <si>
    <t>People aged 65+ as a share of population (%), 1990-2100</t>
  </si>
  <si>
    <t>Figure 1. 2</t>
  </si>
  <si>
    <t>Number of years it will take for the share of the population older than 65 to grow from 10% to 20%</t>
  </si>
  <si>
    <t>Figure 1. 3</t>
  </si>
  <si>
    <t>GDP per capita of the year in which the share of older people reaches 10% and 20%  (2015 constant USD)</t>
  </si>
  <si>
    <t>Figure 2. 1</t>
  </si>
  <si>
    <t xml:space="preserve"> Quality-of-life index for older people in Latin America and the Caribbean by sex, 2000-2019</t>
  </si>
  <si>
    <t>Figure 2. 2</t>
  </si>
  <si>
    <t>Quality-of-life index and its components for older people in Latin America and the Caribbean, 2000-2019</t>
  </si>
  <si>
    <t>Figure 2. 3</t>
  </si>
  <si>
    <t xml:space="preserve"> Older persons' Quality-of-Life Index in 2019*, by sex, LAC</t>
  </si>
  <si>
    <t>Figure 2. 4</t>
  </si>
  <si>
    <t>Share of people over 65 by income category and sex (%), 2019</t>
  </si>
  <si>
    <t>Figure 2. 5</t>
  </si>
  <si>
    <t>Share of older people by type of income, age and sex  2000 and 2019</t>
  </si>
  <si>
    <t>Figure 2. 6</t>
  </si>
  <si>
    <t xml:space="preserve"> Life expectancy and Health Adjusted Life Expectancy (HALE)</t>
  </si>
  <si>
    <t>Figure 2. 7</t>
  </si>
  <si>
    <t xml:space="preserve"> Years Lived with Disability by cause, population over 50, 1990 – 2019, LAC</t>
  </si>
  <si>
    <t>Figure 2. 8</t>
  </si>
  <si>
    <t xml:space="preserve"> Disease prevalence for population 65 and over by disease and sex (per 100 population), 2019</t>
  </si>
  <si>
    <t>Figure 2. 9</t>
  </si>
  <si>
    <t xml:space="preserve"> Years Lived with Disability by risk factor, population over 50, 1990 – 2019</t>
  </si>
  <si>
    <t>Figure 2. 10</t>
  </si>
  <si>
    <t>Behavioral and metabolic health risks in LAC, population over 65, 2010 - 2019  (YLDs per 100 people)</t>
  </si>
  <si>
    <t>Figure 2. 11</t>
  </si>
  <si>
    <t>Behavioral and metabolic health risks in LAC, population over 50, by gender 2019  (YLDs per 100 people)</t>
  </si>
  <si>
    <t>Figure 2. 12</t>
  </si>
  <si>
    <t xml:space="preserve"> Burden of selected risk factors of the population aged 65 and over by country  (YLDs per 100 people), 2019</t>
  </si>
  <si>
    <t>Figure 2. 13</t>
  </si>
  <si>
    <t xml:space="preserve"> Prevalence of care dependence among persons aged 65 and over in LAC countries (most recent year available)</t>
  </si>
  <si>
    <t>Figure 2. 14</t>
  </si>
  <si>
    <t xml:space="preserve"> Prevalence of care dependance among persons aged 65 and over in selected LAC countries, by sex and age bracket (most recent year available)</t>
  </si>
  <si>
    <t>Figure 2. 15</t>
  </si>
  <si>
    <t>Proportion of respondents by level of reported ageist attitudes (%), 2010-2014</t>
  </si>
  <si>
    <t>Figure 3. 1</t>
  </si>
  <si>
    <t xml:space="preserve"> Key areas of investment to ensure social protection for older people</t>
  </si>
  <si>
    <t>Figure 3. 2</t>
  </si>
  <si>
    <t xml:space="preserve"> Pensions coverage among people aged 65+, 2019</t>
  </si>
  <si>
    <t>Figure 3. 3</t>
  </si>
  <si>
    <t>Workers who contribute to pension plans, 2019</t>
  </si>
  <si>
    <t xml:space="preserve">Figure B3.2 </t>
  </si>
  <si>
    <t>Trends in income composition in Bolivia, by age, 2000 and 2019</t>
  </si>
  <si>
    <t>Figure 3. 4</t>
  </si>
  <si>
    <t>Average replacement rate from contributory and non-contributory pensions (%)</t>
  </si>
  <si>
    <t>Figure B3.3</t>
  </si>
  <si>
    <t xml:space="preserve"> Theoretical replacement rates of prension systems (for workers who contribute their entire working life)</t>
  </si>
  <si>
    <t>Figure 3. 5</t>
  </si>
  <si>
    <t xml:space="preserve"> Average replacement rate of pension systems in LAC (contributory pensions)</t>
  </si>
  <si>
    <t>Figure 3. 6</t>
  </si>
  <si>
    <t xml:space="preserve"> Average replacement rate of pension systems in LAC (non-contributory pensions)</t>
  </si>
  <si>
    <t>Figure 3. 7</t>
  </si>
  <si>
    <t>Formal employment rates by level of education (%), 2018</t>
  </si>
  <si>
    <t>Figure 3. 8</t>
  </si>
  <si>
    <t>Universal Health Coverage Index of Essential Health Service Coverage, 2017</t>
  </si>
  <si>
    <t>Figure 3. 9</t>
  </si>
  <si>
    <t xml:space="preserve"> Population over 50 with hypertension and diabetes receiving treatment (%), 2018</t>
  </si>
  <si>
    <t>Figure 3. 10</t>
  </si>
  <si>
    <t>Health Access and Quality Index, 2016</t>
  </si>
  <si>
    <t>Figure 3. 11</t>
  </si>
  <si>
    <t>Correlation between older people’s quality of life and social protection, 2019</t>
  </si>
  <si>
    <t>Figure 4. 1</t>
  </si>
  <si>
    <t xml:space="preserve">Legal minimum retirement ages for public social security systems, 2019 	</t>
  </si>
  <si>
    <t>Figure 4. 2</t>
  </si>
  <si>
    <t>Mandatory pension contribution rates for the average worker (% of gross wages)</t>
  </si>
  <si>
    <t>Figure 4. 3</t>
  </si>
  <si>
    <t>Public health spending as a share of total health expenditures, 2018 (%)</t>
  </si>
  <si>
    <t>Figure 4. 4</t>
  </si>
  <si>
    <t>Per capita health spending by age, (2018 USD, purchasing power parity)</t>
  </si>
  <si>
    <t>Figure 4. 5</t>
  </si>
  <si>
    <t>Trends in spending on pensions, healthcare, and long-term care as share of GDP (%) in Latin America and the Caribbean, 2020-2050</t>
  </si>
  <si>
    <t>Figure 4. 6</t>
  </si>
  <si>
    <t>Current and future spending in pensions, healthcare and long-term care for people over 65, as share of gdp (%), 2020 and 2050</t>
  </si>
  <si>
    <t>Figure 4. 7</t>
  </si>
  <si>
    <t>Correlation between share of older people (% of population) and pension and healthcare spending (% of GDP) in Latin America and Caribbean and High-income countries, 2019</t>
  </si>
  <si>
    <t>Figure 4. 8</t>
  </si>
  <si>
    <t>Poverty rate among people over 65, and among children under 18 (%), 2019</t>
  </si>
  <si>
    <t xml:space="preserve">Figure B.1.A </t>
  </si>
  <si>
    <t>Comparison of Quality-of-life index with different individual income thresholds, 2019</t>
  </si>
  <si>
    <t xml:space="preserve">Figure B.1.B </t>
  </si>
  <si>
    <t>Quality-of-life index using per-capita household income (poverty line 5 USD per day)</t>
  </si>
  <si>
    <t>Table 2.1 Labor force participation and share of formal employment (in parenthesis) for population over 65, by sex and age group (%), 2019</t>
  </si>
  <si>
    <t xml:space="preserve">Country </t>
  </si>
  <si>
    <t xml:space="preserve">65-79 years </t>
  </si>
  <si>
    <t>80+ years</t>
  </si>
  <si>
    <t xml:space="preserve">All </t>
  </si>
  <si>
    <t>Men</t>
  </si>
  <si>
    <t>Women</t>
  </si>
  <si>
    <t>Argentina</t>
  </si>
  <si>
    <t>21.3(17)</t>
  </si>
  <si>
    <t>30.4(17)</t>
  </si>
  <si>
    <t>14.3(17)</t>
  </si>
  <si>
    <t>3.4(19.9)</t>
  </si>
  <si>
    <t>6.5(14)</t>
  </si>
  <si>
    <t>2(29.3)</t>
  </si>
  <si>
    <t>Bolivia</t>
  </si>
  <si>
    <t>55(11.1)</t>
  </si>
  <si>
    <t>61.8(15.4)</t>
  </si>
  <si>
    <t>48.8(6.1)</t>
  </si>
  <si>
    <t>23.3(2.4)</t>
  </si>
  <si>
    <t>31.9(3.9)</t>
  </si>
  <si>
    <t>16.4(0)</t>
  </si>
  <si>
    <t>Brazil</t>
  </si>
  <si>
    <t>19(6.5)</t>
  </si>
  <si>
    <t>28.4(10)</t>
  </si>
  <si>
    <t>11.5(3.8)</t>
  </si>
  <si>
    <t>3.5(0.5)</t>
  </si>
  <si>
    <t>6.5(0.8)</t>
  </si>
  <si>
    <t>1.5(0.2)</t>
  </si>
  <si>
    <t>Chile</t>
  </si>
  <si>
    <t>25.9(33)</t>
  </si>
  <si>
    <t>39.4(37.4)</t>
  </si>
  <si>
    <t>15.2(23.9)</t>
  </si>
  <si>
    <t>4.6(21.8)</t>
  </si>
  <si>
    <t>7.8(22.6)</t>
  </si>
  <si>
    <t>2.7(20.5)</t>
  </si>
  <si>
    <t>Colombia</t>
  </si>
  <si>
    <t>33.9(1.7)</t>
  </si>
  <si>
    <t>48.5(2.6)</t>
  </si>
  <si>
    <t>21.7(1)</t>
  </si>
  <si>
    <t>6.2(0)</t>
  </si>
  <si>
    <t>11(0)</t>
  </si>
  <si>
    <t>2.7(0)</t>
  </si>
  <si>
    <t>Costa Rica</t>
  </si>
  <si>
    <t>17.6(29.5)</t>
  </si>
  <si>
    <t>28.6(33.2)</t>
  </si>
  <si>
    <t>8.4(19.1)</t>
  </si>
  <si>
    <t>3.4(34.7)</t>
  </si>
  <si>
    <t>7.7(35.9)</t>
  </si>
  <si>
    <t>0.2(-)</t>
  </si>
  <si>
    <t>Dominican Republic</t>
  </si>
  <si>
    <t>38.1(27.2)</t>
  </si>
  <si>
    <t>54.6(26.7)</t>
  </si>
  <si>
    <t>23.5(28.2)</t>
  </si>
  <si>
    <t>8.2(13.2)</t>
  </si>
  <si>
    <t>16.1(12.6)</t>
  </si>
  <si>
    <t>3(15.2)</t>
  </si>
  <si>
    <t>Ecuador</t>
  </si>
  <si>
    <t>46.7(18.4)</t>
  </si>
  <si>
    <t>58.4(20.3)</t>
  </si>
  <si>
    <t>35.3(15.4)</t>
  </si>
  <si>
    <t>17.4(5.6)</t>
  </si>
  <si>
    <t>22.7(6.8)</t>
  </si>
  <si>
    <t>13(3.8)</t>
  </si>
  <si>
    <t>Guatemala</t>
  </si>
  <si>
    <t>45.2(4.3)</t>
  </si>
  <si>
    <t>70.4(5.4)</t>
  </si>
  <si>
    <t>19.4(0.3)</t>
  </si>
  <si>
    <t>16.1(1.6)</t>
  </si>
  <si>
    <t>26.9(1.8)</t>
  </si>
  <si>
    <t>4.5(0)</t>
  </si>
  <si>
    <t>Mexico</t>
  </si>
  <si>
    <t>38.6(6.7)</t>
  </si>
  <si>
    <t>53.9(8.4)</t>
  </si>
  <si>
    <t>25.4(3.5)</t>
  </si>
  <si>
    <t>15.1(1.7)</t>
  </si>
  <si>
    <t>21.5(2.5)</t>
  </si>
  <si>
    <t>10.1(0.3)</t>
  </si>
  <si>
    <t>Nicaragua</t>
  </si>
  <si>
    <t>40.2(3.8)</t>
  </si>
  <si>
    <t>62.8(3.6)</t>
  </si>
  <si>
    <t>20.5(4.3)</t>
  </si>
  <si>
    <t>16.8(0)</t>
  </si>
  <si>
    <t>29(0)</t>
  </si>
  <si>
    <t>5.3(0)</t>
  </si>
  <si>
    <t>Panama</t>
  </si>
  <si>
    <t>34.4(14.5)</t>
  </si>
  <si>
    <t>47.9(15.1)</t>
  </si>
  <si>
    <t>21.8(13.5)</t>
  </si>
  <si>
    <t>9.8(1)</t>
  </si>
  <si>
    <t>16(1.4)</t>
  </si>
  <si>
    <t>5.2(0)</t>
  </si>
  <si>
    <t>Peru</t>
  </si>
  <si>
    <t>57.4(3.4)</t>
  </si>
  <si>
    <t>68.7(5.1)</t>
  </si>
  <si>
    <t>47.2(1.8)</t>
  </si>
  <si>
    <t>22.9(0)</t>
  </si>
  <si>
    <t>29.5(0.1)</t>
  </si>
  <si>
    <t>17.7(0)</t>
  </si>
  <si>
    <t>Paraguay</t>
  </si>
  <si>
    <t>47.6(2.8)</t>
  </si>
  <si>
    <t>60.1(2.7)</t>
  </si>
  <si>
    <t>34.7(3.1)</t>
  </si>
  <si>
    <t>10.4(0)</t>
  </si>
  <si>
    <t>17.2(0)</t>
  </si>
  <si>
    <t>5.7(0)</t>
  </si>
  <si>
    <t>El Salvador</t>
  </si>
  <si>
    <t>34.9(11.4)</t>
  </si>
  <si>
    <t>51.4(15.7)</t>
  </si>
  <si>
    <t>21.9(3.3)</t>
  </si>
  <si>
    <t>11.2(4.5)</t>
  </si>
  <si>
    <t>19(6.2)</t>
  </si>
  <si>
    <t>5.5(0)</t>
  </si>
  <si>
    <t>Uruguay</t>
  </si>
  <si>
    <t>17.4(7.4)</t>
  </si>
  <si>
    <t>24.6(11.2)</t>
  </si>
  <si>
    <t>12(4.7)</t>
  </si>
  <si>
    <t>2.3(0.7)</t>
  </si>
  <si>
    <t>4.1(1.4)</t>
  </si>
  <si>
    <t>1.4(0.3)</t>
  </si>
  <si>
    <t>Regional average</t>
  </si>
  <si>
    <t>35.8(12.4)</t>
  </si>
  <si>
    <t>49.4(14.4)</t>
  </si>
  <si>
    <t>23.8(9.3)</t>
  </si>
  <si>
    <t>10.9(7.7)</t>
  </si>
  <si>
    <t>17.1(7.7)</t>
  </si>
  <si>
    <t>6.1(7.7)</t>
  </si>
  <si>
    <t>OECD</t>
  </si>
  <si>
    <t>Source: Authors’ calculations based on data from the Inter-American Development Bank’s Harmonized Household Surveys. OECD (Labor Force Surveys,</t>
  </si>
  <si>
    <t>LFS) for OECD data.</t>
  </si>
  <si>
    <t>Table 2.2 Prevalence of care dependence among people over age 65 by presence of chronic health conditions (%), 2013-2018 (most recent year available)</t>
  </si>
  <si>
    <t>Number of chronic health conditions</t>
  </si>
  <si>
    <t>None</t>
  </si>
  <si>
    <t>1 or more</t>
  </si>
  <si>
    <t>2 or more</t>
  </si>
  <si>
    <t>Sources: Authors’ calculations based on data from the Encuesta Longitudinal de Protección Social (ELPS) in Chile (2015), El Salvador (2013), Paraguay</t>
  </si>
  <si>
    <t>(2015), and Uruguay (2013); Estudio Nacional de Salud y Envejecimiento (ENASEM) in Mexico (2018); Encuesta Nacional de Hogares de Propósitos Múltiples</t>
  </si>
  <si>
    <t>(ENHOGAR) in the Dominican Republic (2013); Encuesta Nacional de Discapacidad (ENADIS) in Costa Rica (2018); and Estudo Longitudinal da Saude dos</t>
  </si>
  <si>
    <t>Idosos (ELSI) in Brazil (2018).</t>
  </si>
  <si>
    <t>Notes: Information on chronic health conditions is self-reported in these surveys and must be interpreted with caution..</t>
  </si>
  <si>
    <t>Table 2.3 Prevalence of care dependence among people aged 65 or over by level of education (%), 2012-2018 (most recent year available)</t>
  </si>
  <si>
    <t>Education level</t>
  </si>
  <si>
    <t xml:space="preserve">No education </t>
  </si>
  <si>
    <t xml:space="preserve">Primary level </t>
  </si>
  <si>
    <t xml:space="preserve">Secondary level </t>
  </si>
  <si>
    <t xml:space="preserve">Tertiary level </t>
  </si>
  <si>
    <t>n/a</t>
  </si>
  <si>
    <t>Source: Authors’ calculations based on data from the Encuesta Longitudinal de Protección Social (ELPS) in Chile (2015), El Salvador (2013), Paraguay (2015),</t>
  </si>
  <si>
    <t>and Uruguay (2013), and Encuesta Nacional de Calidad de Vida del Adulto Mayor (ENCAVIAM) in Argentina (2012).</t>
  </si>
  <si>
    <r>
      <t>Table 2.4 Share of older people that experienced ageism in Costa Rica (% per age group and sex) (2018)</t>
    </r>
    <r>
      <rPr>
        <i/>
        <sz val="10"/>
        <color rgb="FF000000"/>
        <rFont val="Gotham Book"/>
        <family val="3"/>
      </rPr>
      <t> </t>
    </r>
  </si>
  <si>
    <t>Age</t>
  </si>
  <si>
    <t>Total</t>
  </si>
  <si>
    <t>50–64</t>
  </si>
  <si>
    <t>65–79</t>
  </si>
  <si>
    <t>80+</t>
  </si>
  <si>
    <t xml:space="preserve">Person experienced ageism </t>
  </si>
  <si>
    <t>Place they experienced ageism (conditional on experiencing it)</t>
  </si>
  <si>
    <t xml:space="preserve"> Family</t>
  </si>
  <si>
    <t xml:space="preserve"> Health center</t>
  </si>
  <si>
    <t xml:space="preserve"> Neighborhood</t>
  </si>
  <si>
    <r>
      <t>31.6</t>
    </r>
    <r>
      <rPr>
        <b/>
        <sz val="9"/>
        <color rgb="FF000000"/>
        <rFont val="Gotham Book"/>
        <family val="3"/>
      </rPr>
      <t>  </t>
    </r>
    <r>
      <rPr>
        <sz val="9"/>
        <color rgb="FF000000"/>
        <rFont val="Gotham Book"/>
        <family val="3"/>
      </rPr>
      <t>%</t>
    </r>
  </si>
  <si>
    <t xml:space="preserve"> Public transportation</t>
  </si>
  <si>
    <t>Source: Encuesta Nacional sobre Discapacidad (ENADIS), 2018.</t>
  </si>
  <si>
    <t xml:space="preserve">Table 3.1 Criteria of long-term care service quality </t>
  </si>
  <si>
    <t>Country</t>
  </si>
  <si>
    <t>Residential care</t>
  </si>
  <si>
    <t>Home care</t>
  </si>
  <si>
    <t>Both residential and home care</t>
  </si>
  <si>
    <t>Quality standards for residential care settings</t>
  </si>
  <si>
    <t>Share of facilities with official authorization</t>
  </si>
  <si>
    <t>National registry of institutions</t>
  </si>
  <si>
    <t>Quality control mechanisms for home care</t>
  </si>
  <si>
    <t>Human resources training/certification requirements</t>
  </si>
  <si>
    <t>Level of formalization of care workers</t>
  </si>
  <si>
    <t>Yes(a)</t>
  </si>
  <si>
    <t>Low</t>
  </si>
  <si>
    <t>No</t>
  </si>
  <si>
    <t>Yes (b)</t>
  </si>
  <si>
    <t>Yes(d)</t>
  </si>
  <si>
    <t>BHB</t>
  </si>
  <si>
    <t>Yes</t>
  </si>
  <si>
    <t>High</t>
  </si>
  <si>
    <t>Barbados</t>
  </si>
  <si>
    <t>Belize</t>
  </si>
  <si>
    <t>Yes (c)</t>
  </si>
  <si>
    <t>Jamaica</t>
  </si>
  <si>
    <t>Source: Authors’ calculations based on information from Aranco and Sorio (2019), Flórez, Martinez, and Aranco (2019), López-Ortega and Aranco (2019),</t>
  </si>
  <si>
    <t>Medellin et al. (2019), Molina et al. (2020), Oliveri (2020), Forttes (2020), Redondo (2021), and interviews with experts (See Annex 1.E for details).</t>
  </si>
  <si>
    <t>Notes: (a) Quality standards are only in place for the residential care facilities of Argentina’s National Institute of Social Services for Retirees and Pensioners</t>
  </si>
  <si>
    <t>(PAMI), which make up the largest share of facilities in the country. (b) Quality controls are carried out once a year and are based on how beneficiary wellbeing</t>
  </si>
  <si>
    <t>has changed since the previous evaluation. This applies only for caregivers hired with PAMI cash transfers. (c) Only for Chile Cuida. (d) Only for services</t>
  </si>
  <si>
    <t>provided in the context of a national policy.</t>
  </si>
  <si>
    <t>Table 3.2 Classification criteria for coverage and quality indices in pensions, healthcare, and long-term care</t>
  </si>
  <si>
    <t>Social protection area</t>
  </si>
  <si>
    <t>Dimension</t>
  </si>
  <si>
    <t>Measure</t>
  </si>
  <si>
    <t>Year</t>
  </si>
  <si>
    <t>Source</t>
  </si>
  <si>
    <t>Classification thresholds</t>
  </si>
  <si>
    <t>Very low</t>
  </si>
  <si>
    <t>Very high</t>
  </si>
  <si>
    <t>Pensions</t>
  </si>
  <si>
    <t>Coverage</t>
  </si>
  <si>
    <t>% of people aged 65+ that receive a pension (contributory or non-contributory)</t>
  </si>
  <si>
    <t>Household surveys</t>
  </si>
  <si>
    <t>&lt;50%</t>
  </si>
  <si>
    <r>
      <t>50%</t>
    </r>
    <r>
      <rPr>
        <sz val="9"/>
        <color rgb="FF202124"/>
        <rFont val="Gotham Book"/>
        <family val="3"/>
      </rPr>
      <t>–</t>
    </r>
    <r>
      <rPr>
        <sz val="9"/>
        <color theme="1"/>
        <rFont val="Gotham Book"/>
        <family val="3"/>
      </rPr>
      <t>74%</t>
    </r>
  </si>
  <si>
    <r>
      <t>75%</t>
    </r>
    <r>
      <rPr>
        <sz val="9"/>
        <color rgb="FF202124"/>
        <rFont val="Gotham Book"/>
        <family val="3"/>
      </rPr>
      <t>–</t>
    </r>
    <r>
      <rPr>
        <sz val="9"/>
        <color theme="1"/>
        <rFont val="Gotham Book"/>
        <family val="3"/>
      </rPr>
      <t>89%</t>
    </r>
  </si>
  <si>
    <t>&gt;90%</t>
  </si>
  <si>
    <t>Quality</t>
  </si>
  <si>
    <t>Empirical replacement rate</t>
  </si>
  <si>
    <t>&lt;20%</t>
  </si>
  <si>
    <r>
      <t>20%</t>
    </r>
    <r>
      <rPr>
        <sz val="9"/>
        <color rgb="FF202124"/>
        <rFont val="Gotham Book"/>
        <family val="3"/>
      </rPr>
      <t>–</t>
    </r>
    <r>
      <rPr>
        <sz val="9"/>
        <color theme="1"/>
        <rFont val="Gotham Book"/>
        <family val="3"/>
      </rPr>
      <t>40%</t>
    </r>
  </si>
  <si>
    <r>
      <t>40%</t>
    </r>
    <r>
      <rPr>
        <sz val="9"/>
        <color rgb="FF202124"/>
        <rFont val="Gotham Book"/>
        <family val="3"/>
      </rPr>
      <t>–</t>
    </r>
    <r>
      <rPr>
        <sz val="9"/>
        <color theme="1"/>
        <rFont val="Gotham Book"/>
        <family val="3"/>
      </rPr>
      <t>60%</t>
    </r>
  </si>
  <si>
    <t>&gt;60%</t>
  </si>
  <si>
    <t>Healthcare</t>
  </si>
  <si>
    <t>Index of Essential Health Service Coverage (all ages)</t>
  </si>
  <si>
    <t>WHO</t>
  </si>
  <si>
    <t>Healthcare Access and Quality Index (all ages)</t>
  </si>
  <si>
    <t>HMI</t>
  </si>
  <si>
    <t>Long-term care</t>
  </si>
  <si>
    <t>% of people aged 65+ with severe care dependence who receive publicly funded services</t>
  </si>
  <si>
    <t>(b)</t>
  </si>
  <si>
    <t>&lt;5%</t>
  </si>
  <si>
    <r>
      <t>5%</t>
    </r>
    <r>
      <rPr>
        <sz val="9"/>
        <color rgb="FF202124"/>
        <rFont val="Gotham Book"/>
        <family val="3"/>
      </rPr>
      <t>–</t>
    </r>
    <r>
      <rPr>
        <sz val="9"/>
        <color theme="1"/>
        <rFont val="Gotham Book"/>
        <family val="3"/>
      </rPr>
      <t>14%</t>
    </r>
  </si>
  <si>
    <r>
      <t>15%</t>
    </r>
    <r>
      <rPr>
        <sz val="9"/>
        <color rgb="FF202124"/>
        <rFont val="Gotham Book"/>
        <family val="3"/>
      </rPr>
      <t>–</t>
    </r>
    <r>
      <rPr>
        <sz val="9"/>
        <color theme="1"/>
        <rFont val="Gotham Book"/>
        <family val="3"/>
      </rPr>
      <t>29%</t>
    </r>
  </si>
  <si>
    <t>&gt;30%</t>
  </si>
  <si>
    <t xml:space="preserve"> (or n/a)</t>
  </si>
  <si>
    <t>Number of quality criteria met (a)</t>
  </si>
  <si>
    <t>0-1</t>
  </si>
  <si>
    <t>2-3</t>
  </si>
  <si>
    <t>4-5</t>
  </si>
  <si>
    <t>(or n/a)</t>
  </si>
  <si>
    <t>Source: Prepared by the authors.</t>
  </si>
  <si>
    <t>Notes: Household surveys refers to Inter-American Development Bank's Harmonized Household Surveys; WHO refers to World Health Organization, Universal</t>
  </si>
  <si>
    <t>Health Coverage Service Coverage Index 2017; IHME refers to authors’ calculations based on the Healthcare Access and Quality Index of the Institute for Health</t>
  </si>
  <si>
    <t>Metrics and Evaluation from the study Measuring performance on the Healthcare Access and Quality Index for 195 countries and territories and selected</t>
  </si>
  <si>
    <t>subnational locations: a systematic analysis from the Global Burden of Disease Study 2016, accessed December 2020. (a) Of the 6 criteria included in Table</t>
  </si>
  <si>
    <t>3.1. (b) Year and source of information varies by country.</t>
  </si>
  <si>
    <t>Table 3.3 Social protection index for older people in Latin American and Caribbean countries (latest year available)</t>
  </si>
  <si>
    <t>Social protection index</t>
  </si>
  <si>
    <t>Pension coverage</t>
  </si>
  <si>
    <t>Cat.</t>
  </si>
  <si>
    <t>Pension quality</t>
  </si>
  <si>
    <t>Pension index</t>
  </si>
  <si>
    <t xml:space="preserve">Health-care coverage </t>
  </si>
  <si>
    <t>Health-care quality</t>
  </si>
  <si>
    <t>Health-care index</t>
  </si>
  <si>
    <t>Long-term care coverage</t>
  </si>
  <si>
    <t>Long-term care quality</t>
  </si>
  <si>
    <t>Long-term care index</t>
  </si>
  <si>
    <r>
      <t>3</t>
    </r>
    <r>
      <rPr>
        <vertAlign val="superscript"/>
        <sz val="9"/>
        <color theme="1"/>
        <rFont val="Gotham Book"/>
        <family val="3"/>
      </rPr>
      <t>(a)</t>
    </r>
  </si>
  <si>
    <t>Bahamas</t>
  </si>
  <si>
    <r>
      <t xml:space="preserve">n.a </t>
    </r>
    <r>
      <rPr>
        <vertAlign val="superscript"/>
        <sz val="9"/>
        <color theme="1"/>
        <rFont val="Gotham Book"/>
        <family val="3"/>
      </rPr>
      <t>(a)</t>
    </r>
  </si>
  <si>
    <r>
      <t>15%</t>
    </r>
    <r>
      <rPr>
        <vertAlign val="superscript"/>
        <sz val="9"/>
        <color theme="1"/>
        <rFont val="Gotham Book"/>
        <family val="3"/>
      </rPr>
      <t>(a)</t>
    </r>
  </si>
  <si>
    <r>
      <t xml:space="preserve">~0 </t>
    </r>
    <r>
      <rPr>
        <vertAlign val="superscript"/>
        <sz val="9"/>
        <color theme="1"/>
        <rFont val="Gotham Book"/>
        <family val="3"/>
      </rPr>
      <t>(a)</t>
    </r>
  </si>
  <si>
    <r>
      <t>0</t>
    </r>
    <r>
      <rPr>
        <vertAlign val="superscript"/>
        <sz val="9"/>
        <color theme="1"/>
        <rFont val="Gotham Book"/>
        <family val="3"/>
      </rPr>
      <t>(a)</t>
    </r>
  </si>
  <si>
    <r>
      <t xml:space="preserve">n.a </t>
    </r>
    <r>
      <rPr>
        <vertAlign val="superscript"/>
        <sz val="9"/>
        <color theme="1"/>
        <rFont val="Gotham Book"/>
        <family val="3"/>
      </rPr>
      <t>(b)</t>
    </r>
  </si>
  <si>
    <t>n.a</t>
  </si>
  <si>
    <r>
      <t>1</t>
    </r>
    <r>
      <rPr>
        <vertAlign val="superscript"/>
        <sz val="9"/>
        <color theme="1"/>
        <rFont val="Gotham Book"/>
        <family val="3"/>
      </rPr>
      <t>(a)</t>
    </r>
  </si>
  <si>
    <r>
      <t>2</t>
    </r>
    <r>
      <rPr>
        <vertAlign val="superscript"/>
        <sz val="9"/>
        <color theme="1"/>
        <rFont val="Gotham Book"/>
        <family val="3"/>
      </rPr>
      <t>(a)</t>
    </r>
  </si>
  <si>
    <t>Guyana</t>
  </si>
  <si>
    <t>Haiti</t>
  </si>
  <si>
    <t>Honduras</t>
  </si>
  <si>
    <t>Suriname</t>
  </si>
  <si>
    <t>Trinidad and Tobago</t>
  </si>
  <si>
    <t>Venezuela</t>
  </si>
  <si>
    <t>Latin America and the Caribbean</t>
  </si>
  <si>
    <t>Source: Authors’ calculations based on multiple sources (see annexes 1.C, 1.D, and 1.E for details).</t>
  </si>
  <si>
    <t>Notes: Empty cells for pensions indicate lack of data. This lack of data also prevents the calculation of the overall social protection index. (a) based on qualitative</t>
  </si>
  <si>
    <t>information collected through a survey of long-term care policymakers and field experts (including public sector representatives, gerontologists, and</t>
  </si>
  <si>
    <t>representatives of associations of older people). (b) no data available: very low coverage/quality assumed.</t>
  </si>
  <si>
    <t>Table 5.1 Key guiding principles for reform</t>
  </si>
  <si>
    <t>Health Care</t>
  </si>
  <si>
    <t>Long-Term Care</t>
  </si>
  <si>
    <t>System-wide Reforms</t>
  </si>
  <si>
    <t>Governance for quality </t>
  </si>
  <si>
    <t>Jointly design benefits</t>
  </si>
  <si>
    <t>Partially delink benefits from formal employment</t>
  </si>
  <si>
    <t>Coordinate health and long-term care services</t>
  </si>
  <si>
    <t>Develop institutions to inform and guide policy for aging populations</t>
  </si>
  <si>
    <t>Include gender considerations that close coverage and quality gaps</t>
  </si>
  <si>
    <t>Key Sector Reforms</t>
  </si>
  <si>
    <t>Redefine pension objectives and parameters</t>
  </si>
  <si>
    <t>Improve financial equity</t>
  </si>
  <si>
    <t>Develop the legal and financial framework</t>
  </si>
  <si>
    <t>In some cases, increase non-contributory pensions and integrate systems</t>
  </si>
  <si>
    <t>Reorganize systems to address the new epidemiological profile</t>
  </si>
  <si>
    <t>Establish eligibility criteria, including mechanisms to assess functional dependence</t>
  </si>
  <si>
    <t>Promote formal employment</t>
  </si>
  <si>
    <t>Adopt a person- and community-centered approach</t>
  </si>
  <si>
    <t>Define service mix</t>
  </si>
  <si>
    <t>Stimulate voluntary savings </t>
  </si>
  <si>
    <t>Strengthen primary care</t>
  </si>
  <si>
    <t>Set and supervise quality standards</t>
  </si>
  <si>
    <t>Address gender discrepancies in pension coverage and adequacy</t>
  </si>
  <si>
    <t>Strengthen health education, prevention, and promotion</t>
  </si>
  <si>
    <t>Develop qualified human resources</t>
  </si>
  <si>
    <t>Address gender gaps</t>
  </si>
  <si>
    <t>Promote preventive long-term care services</t>
  </si>
  <si>
    <t>Strengthen human resources (in numbers and skills)</t>
  </si>
  <si>
    <t>Promote private sector enterprises</t>
  </si>
  <si>
    <t>Address gender gaps by improving working conditions, providing respite, encouraging division of responsibilities between genders</t>
  </si>
  <si>
    <t>Table B.1 Household and labor surveys used to calculate the Quality-of-Life Index</t>
  </si>
  <si>
    <t>Average</t>
  </si>
  <si>
    <t>Encuesta Permanente de Hogares (EPH)</t>
  </si>
  <si>
    <t>Labour Force Survey (LFS)</t>
  </si>
  <si>
    <t>Encuesta de Hogares</t>
  </si>
  <si>
    <t>National Household Sample Survey (PNAD)</t>
  </si>
  <si>
    <t>Continuous Labor Force Survey (CLFS)</t>
  </si>
  <si>
    <t>Encuesta de Caracterización Socioeconómica Nacional (CASEN)</t>
  </si>
  <si>
    <t>Gran Encuesta Integrada de Hogares (GEIH)</t>
  </si>
  <si>
    <t>Encuesta Nacional de Hogares (ENAHO)</t>
  </si>
  <si>
    <t>Encuesta Nacional de Fuerza de Trabajo (ENFT)</t>
  </si>
  <si>
    <t>Encuesta Nacional de Empleo, Desempleo y Subempleo (ENEMDU)</t>
  </si>
  <si>
    <t>Encuesta Nacional de Empleo e Ingresos (ENEI)</t>
  </si>
  <si>
    <t xml:space="preserve">Guyana </t>
  </si>
  <si>
    <t>Labor Force Survey (LFS)</t>
  </si>
  <si>
    <t>Encuesta Permanente de Hogares de Propósitos Múltiples (EPHPM)</t>
  </si>
  <si>
    <t>(Household Living Conditions Survey after the Earthquake (ECVMAS)</t>
  </si>
  <si>
    <t>Encuesta Nacional de Ingresos y Gasto de Hogares (ENIGH)</t>
  </si>
  <si>
    <t>National Household Survey on Living Standards Measurement (EMNV)</t>
  </si>
  <si>
    <t>Encuesta Hogares de Propósitos Múltiples (EHPM)</t>
  </si>
  <si>
    <t>Encuesta Permanente de Hogares Continua (EPHC)</t>
  </si>
  <si>
    <t>Encuesta de condiciones de vida (Surinam)</t>
  </si>
  <si>
    <t>Continuous Sample Survey of Population (CSSP)</t>
  </si>
  <si>
    <t>Encuesta Continua de Hogares (ECH)</t>
  </si>
  <si>
    <t>National Survey of Living Conditions (ENCOVI)</t>
  </si>
  <si>
    <t>Table B.2 Poverty rates, health life expectancy, and Quality-of-Life Index, by country 2019</t>
  </si>
  <si>
    <t>Poverty rate at 65+</t>
  </si>
  <si>
    <t>Healthy life expectancy at 65                 (C)</t>
  </si>
  <si>
    <t>Quality-of-life index                               (1-A)*C</t>
  </si>
  <si>
    <t>Individual income                                (A)</t>
  </si>
  <si>
    <t>Per-capita household income (B)</t>
  </si>
  <si>
    <t>Surinam</t>
  </si>
  <si>
    <t>Source: Authors’ calculations based on (i) data on health-adjusted life expectancy from the Institute for Health Metrics and Evaluation, Global Burden of</t>
  </si>
  <si>
    <t>Disease Results Tool; (ii) data on poverty among older people from Inter-American Development Bank's Harmonized Household Surveys.</t>
  </si>
  <si>
    <t>Notes: Healthy life expectancy at age 65 is the calculation for people aged 65–69. The poverty rate is the share of individuals whose daily individual income</t>
  </si>
  <si>
    <t xml:space="preserve">is below 5 USD (2011 purchasing power parity). Countries with data from 2016 and before are excluded:  Belize (2007), Haiti (2012), Jamaica (2014), </t>
  </si>
  <si>
    <t xml:space="preserve">The Bahamas (2014), Trinidad and Tobago (2015), Barbados (2016). </t>
  </si>
  <si>
    <t>Table D.1 Disease prevalence (per 100,000 people) in people over 65, by cause, 2010-2019</t>
  </si>
  <si>
    <t>Disease</t>
  </si>
  <si>
    <t xml:space="preserve">Prevalence </t>
  </si>
  <si>
    <t xml:space="preserve">Years lived with disability </t>
  </si>
  <si>
    <t xml:space="preserve">Years lived with disability/prevalence </t>
  </si>
  <si>
    <t>%Δ</t>
  </si>
  <si>
    <t>Cardiovascular diseases</t>
  </si>
  <si>
    <t>Chronic respiratory diseases</t>
  </si>
  <si>
    <t>Diabetes and kidney diseases</t>
  </si>
  <si>
    <t>Digestive diseases</t>
  </si>
  <si>
    <t>Mental disorders</t>
  </si>
  <si>
    <t>Musculoskeletal disorders</t>
  </si>
  <si>
    <t>Neoplasms</t>
  </si>
  <si>
    <t>Neurological disorders</t>
  </si>
  <si>
    <t>Other non-communicable diseases</t>
  </si>
  <si>
    <t>Sense organ diseases</t>
  </si>
  <si>
    <t>Skin and subcutaneous diseases</t>
  </si>
  <si>
    <t>Substance use disorders</t>
  </si>
  <si>
    <t>Total non-communicable diseases</t>
  </si>
  <si>
    <t>Source: Authors’ calculations based on data from the Institute for Health Metrics and Evaluation’s Global Burden of Disease Results Tool, accessed in December 2020</t>
  </si>
  <si>
    <t>Table D.2 Risk factors by country and age group (%)</t>
  </si>
  <si>
    <t>% currently smoke</t>
  </si>
  <si>
    <t>% currently smoke daily</t>
  </si>
  <si>
    <t>% currently drink</t>
  </si>
  <si>
    <t>Mean number of servings per day</t>
  </si>
  <si>
    <t>% engaging in physical activity</t>
  </si>
  <si>
    <t>Fruit</t>
  </si>
  <si>
    <t>Vegetables</t>
  </si>
  <si>
    <t>50-60</t>
  </si>
  <si>
    <t>60-70</t>
  </si>
  <si>
    <t>70-80</t>
  </si>
  <si>
    <t>-</t>
  </si>
  <si>
    <t>Source: Authors’ calculations based on Encuesta Nacional de Factores de Riesgo in Argentina (2018), Brazilian Longitudinal Study of Aging in Brazil (2016),</t>
  </si>
  <si>
    <t>and Estudio Nacional sobre Discapacidad in Costa Rica (2018).</t>
  </si>
  <si>
    <t>Note: Results should be interpreted with caution as each country has a different definition of alcohol and tobacco consumption, dietary habits, and physical</t>
  </si>
  <si>
    <t>activity.</t>
  </si>
  <si>
    <t>Table D.3. Share of people over 65 with hypertension and diabetes receiving treatment by sex</t>
  </si>
  <si>
    <t>Age group</t>
  </si>
  <si>
    <t>Hypertension</t>
  </si>
  <si>
    <t>Diabetes</t>
  </si>
  <si>
    <t>50-64</t>
  </si>
  <si>
    <t>65-79</t>
  </si>
  <si>
    <t>Source: Authors’ calculations based on Encuesta Nacional de Factores de Riesgo in Argentina (2018), the Brazilian Longitudinal Study of Aging in Brazil</t>
  </si>
  <si>
    <t>(2016), Estudio Nacional sobre Discapacidad in Costa Rica (2018), Encuesta Nacional de Salud y Nutrición in México (2018), and Encuesta Demográfica y de</t>
  </si>
  <si>
    <t>Salud Familiar in Perú (2018).</t>
  </si>
  <si>
    <t>Notes: Results should be interpreted with caution as each country has a different definition of accessibility to treatments for each condition. People are considered</t>
  </si>
  <si>
    <t>to have access to treatment to control hypertension, diabetes, and cholesterol if they self-reported receiving treatment the week before the survey.</t>
  </si>
  <si>
    <t>Percentages were calculated based on the total number of people in each age group that self-reported having hypertension or diabetes or that have physical</t>
  </si>
  <si>
    <t>measures indicating those conditions.</t>
  </si>
  <si>
    <t>Table E.1 Stakeholder interviews: summary of responses by country</t>
  </si>
  <si>
    <t># respondents in geriatrics</t>
  </si>
  <si>
    <t># respondents from the government</t>
  </si>
  <si>
    <t># respondents from civil societies organization</t>
  </si>
  <si>
    <t>Source: Prepared by the authors based on interviews conducted between January 2021 and June 2021.</t>
  </si>
  <si>
    <t>Table F.1 Current and future spending on pensions, healthcare (private and public), and long-term care, by country, as share of GDP (%)</t>
  </si>
  <si>
    <t>Health</t>
  </si>
  <si>
    <t>Long Term Care (LTC)</t>
  </si>
  <si>
    <r>
      <t>n.a</t>
    </r>
    <r>
      <rPr>
        <vertAlign val="superscript"/>
        <sz val="9"/>
        <color theme="1"/>
        <rFont val="Gotham Book"/>
        <family val="3"/>
      </rPr>
      <t>(a)</t>
    </r>
  </si>
  <si>
    <t xml:space="preserve">Regional  average </t>
  </si>
  <si>
    <t>Source: Authors’ calculations based on data from the Inter-American Development Bank's Labor Markets and Social Security Information System; International</t>
  </si>
  <si>
    <t>Monetary Fund, World Economic Outlook Database; OECD, Data Pension and Health Spending; World Health Organization, Global health estimates; United</t>
  </si>
  <si>
    <t>Nations 2019; and national statistical institutes.</t>
  </si>
  <si>
    <t>Notes: (a) means no data is available. The regional value is computed as an unweighted average of the 16 Latin American countries shown in the table.</t>
  </si>
  <si>
    <t>Figure 1.1. People aged 65+ as a share of population (%), 1990-2100</t>
  </si>
  <si>
    <t>Region, subregion, country or area *</t>
  </si>
  <si>
    <t># Older adults (total)</t>
  </si>
  <si>
    <t>Total population</t>
  </si>
  <si>
    <t>Adulta as percentage</t>
  </si>
  <si>
    <t>WORLD</t>
  </si>
  <si>
    <t>Source: Authors’ calculations based on data from United Nations Population Prospects 2019, medium variant estimations.</t>
  </si>
  <si>
    <t>Notes: Calculated using projections for Latin America and the Caribbean region computed by United Nations Population Prospects 2019, which includes</t>
  </si>
  <si>
    <t>the Caribbean, Central America, and South America. Annex 1.A lists all countries used in the United Nations Population Prospects projections.</t>
  </si>
  <si>
    <t>Europe</t>
  </si>
  <si>
    <t>Africa</t>
  </si>
  <si>
    <t>Asia</t>
  </si>
  <si>
    <t>Oceania</t>
  </si>
  <si>
    <t>North America</t>
  </si>
  <si>
    <t>Northern America</t>
  </si>
  <si>
    <t>Source: Author elaboration with information from UNPD 2019.</t>
  </si>
  <si>
    <t>Figure 1.2. Number of years it will take for the share of the population older than 65 to grow from 10% to 20%</t>
  </si>
  <si>
    <t>Region</t>
  </si>
  <si>
    <t>ISOALPHA3</t>
  </si>
  <si>
    <t>PIB PC</t>
  </si>
  <si>
    <t>GDP pc (thousand)</t>
  </si>
  <si>
    <t>10% of older population</t>
  </si>
  <si>
    <t>20% of older population</t>
  </si>
  <si>
    <t>end_dem</t>
  </si>
  <si>
    <t>Year between mile stones</t>
  </si>
  <si>
    <t>EASTERN AND SOUTH-EASTERN ASIA</t>
  </si>
  <si>
    <t>EMU</t>
  </si>
  <si>
    <t>EAS</t>
  </si>
  <si>
    <t>USA</t>
  </si>
  <si>
    <t>United States of America</t>
  </si>
  <si>
    <t>SSF</t>
  </si>
  <si>
    <t>LCN</t>
  </si>
  <si>
    <t>HTI</t>
  </si>
  <si>
    <t>GTM</t>
  </si>
  <si>
    <t>HND</t>
  </si>
  <si>
    <t>BLZ</t>
  </si>
  <si>
    <t>NIC</t>
  </si>
  <si>
    <t>PRY</t>
  </si>
  <si>
    <t>BOL</t>
  </si>
  <si>
    <t>SUR</t>
  </si>
  <si>
    <t>MEX</t>
  </si>
  <si>
    <t>DOM</t>
  </si>
  <si>
    <t>ECU</t>
  </si>
  <si>
    <t>VEN</t>
  </si>
  <si>
    <t>GUY</t>
  </si>
  <si>
    <t>BHS</t>
  </si>
  <si>
    <t>SLV</t>
  </si>
  <si>
    <t>PER</t>
  </si>
  <si>
    <t>PAN</t>
  </si>
  <si>
    <t>COL</t>
  </si>
  <si>
    <t>JAM</t>
  </si>
  <si>
    <t>BRA</t>
  </si>
  <si>
    <t>CRI</t>
  </si>
  <si>
    <t>TTO</t>
  </si>
  <si>
    <t>CHL</t>
  </si>
  <si>
    <t>ARG</t>
  </si>
  <si>
    <t>BRB</t>
  </si>
  <si>
    <t>URY</t>
  </si>
  <si>
    <t>Singapore</t>
  </si>
  <si>
    <t>China</t>
  </si>
  <si>
    <t>Republic of Korea</t>
  </si>
  <si>
    <t>Germany</t>
  </si>
  <si>
    <t>Sweden</t>
  </si>
  <si>
    <t>Norway</t>
  </si>
  <si>
    <t>Switzerland</t>
  </si>
  <si>
    <t>Denmark</t>
  </si>
  <si>
    <t>Source and Notes: See Figure 1.1.</t>
  </si>
  <si>
    <t>Figure 1.3. GDP per capita of the year in which the share of older people reaches 10% and 20%  (2015 constant USD)</t>
  </si>
  <si>
    <t>Older adults population</t>
  </si>
  <si>
    <t xml:space="preserve">Percentage of older adults </t>
  </si>
  <si>
    <t>PIB per cápita (constant $US 2015)</t>
  </si>
  <si>
    <t xml:space="preserve">Source: World Bank with growth estimates from UNPD 2019. </t>
  </si>
  <si>
    <t>Source: World Bank with growth estimates from the IMF</t>
  </si>
  <si>
    <t>Grupo</t>
  </si>
  <si>
    <t>High-income countries</t>
  </si>
  <si>
    <t>Year 10%</t>
  </si>
  <si>
    <t>Year 20%</t>
  </si>
  <si>
    <t>Source: Author elaboration with information from UNPD 2019, IMF WEO (2020) and World Bank</t>
  </si>
  <si>
    <t>Figure 1:  Aging and GDP per capita (expressed in constant $US 2015)</t>
  </si>
  <si>
    <t>Source: Authors’ calculations based on population data from World Population Prospects, United Nations, 2019, GDP data from the World Bank</t>
  </si>
  <si>
    <t>and growth estimates from the World Economic Outlook, International Monetary Fund, 2020.</t>
  </si>
  <si>
    <t>Notes: Figures were calculated using aggregates for Latin America and the Caribbean from each institution’s data. A list of all countries included</t>
  </si>
  <si>
    <t>in this region by United Nations Population Prospects 2019, the World Bank, and the International Monetary Fund can be found in Annex 1.A. The</t>
  </si>
  <si>
    <t>figure for 2025 is calculated based on the 2020 World Bank value with International Monetary Fund growth estimates. From 2026 onwards, a</t>
  </si>
  <si>
    <t>growth rate of 3% per year is applied for Latin America and the Caribbean.</t>
  </si>
  <si>
    <t>Figure 2.1. Quality-of-life index for older people in Latin America and the Caribbean by sex, 2000-2019</t>
  </si>
  <si>
    <t>Figure 2.2. Quality-of-life index and components for older people in Latin America and the Caribbean, 2000-2019</t>
  </si>
  <si>
    <t>Poverty using individual income US$ 5</t>
  </si>
  <si>
    <t>year</t>
  </si>
  <si>
    <t>Share with individual income above poverty (right axis)</t>
  </si>
  <si>
    <t>Healthy life expectancy</t>
  </si>
  <si>
    <t>Quality-of-life index</t>
  </si>
  <si>
    <t>Source: Authors’ calculations based on (i) data on health-adjusted life expectancy from the Institute for Health Metrics and Evaluation, Global Burden</t>
  </si>
  <si>
    <t>of Disease Results Tool; (ii) data on poverty among older people from the Inter-American Development Bank'sharmonized household surveys.</t>
  </si>
  <si>
    <t>Notes: Regional average includes data from Argentina, Bolivia, Brazil, Chile, Colombia, Costa Rica, the Dominican Republic, Ecuador, Guatemala,</t>
  </si>
  <si>
    <t>Honduras, Mexico, Panama, Peru, Paraguay, El Salvador, and Uruguay. The following countries were not included in the regional average as no</t>
  </si>
  <si>
    <t>household survey is available for 2019: Belize (2007), Haiti (2012), Jamaica (2014), Nicaragua (2014), The Bahamas (2014), Trinidad and Tobago</t>
  </si>
  <si>
    <t>(2015), Barbados (2016), Guyana (2017), and Suriname (2017). Venezuela is excluded from the average because its exponential increase in</t>
  </si>
  <si>
    <t>poverty since 2015 (up to 95.1% in 2019) would significantly affect the regional average in 2019. The regional average is the unweighted average</t>
  </si>
  <si>
    <t>of country values. Healthy life expectancy at age 65 is the calculation for people aged 65–69. The poverty rate is the share of individuals whose</t>
  </si>
  <si>
    <t>daily individual income is below the line of 5 USD (purchasing power parity, 2011).</t>
  </si>
  <si>
    <t>Figure 2.3. Quality-of-life index for older people by sex, 2019</t>
  </si>
  <si>
    <t>Code</t>
  </si>
  <si>
    <t>Included in average</t>
  </si>
  <si>
    <t xml:space="preserve">Year </t>
  </si>
  <si>
    <t>Sources: See Figure 2.1.</t>
  </si>
  <si>
    <t>LAC</t>
  </si>
  <si>
    <t>Figure 2.4. Share of people over 65 by income category and sex (%), 2019</t>
  </si>
  <si>
    <t>KEY</t>
  </si>
  <si>
    <t>Extreme poverty</t>
  </si>
  <si>
    <t>Poverty</t>
  </si>
  <si>
    <t>Vulnerable (less than 9 USD)</t>
  </si>
  <si>
    <t>Vulnerable (between 9 USD and 12.4 USD)</t>
  </si>
  <si>
    <t>Middle and high-income</t>
  </si>
  <si>
    <t>URY2019</t>
  </si>
  <si>
    <t>CHL2017</t>
  </si>
  <si>
    <t>BRA2019</t>
  </si>
  <si>
    <t>GUY2019</t>
  </si>
  <si>
    <t>PAN2019</t>
  </si>
  <si>
    <t>SUR2017</t>
  </si>
  <si>
    <t>ARG2019</t>
  </si>
  <si>
    <t>DOM2019</t>
  </si>
  <si>
    <t>CRI2019</t>
  </si>
  <si>
    <t>PRY2019</t>
  </si>
  <si>
    <t>BOL2019</t>
  </si>
  <si>
    <t>ECU2019</t>
  </si>
  <si>
    <t>PER2019</t>
  </si>
  <si>
    <t>MEX2018</t>
  </si>
  <si>
    <t>COL2019</t>
  </si>
  <si>
    <t>SLV2019</t>
  </si>
  <si>
    <t>GTM2019</t>
  </si>
  <si>
    <t>HND2019</t>
  </si>
  <si>
    <t>NIC2014</t>
  </si>
  <si>
    <t>VEN2019</t>
  </si>
  <si>
    <t>All</t>
  </si>
  <si>
    <t>Source: Authors’ calculations with information from the Inter-American Development Bank’s Harmonized Household Surveys.</t>
  </si>
  <si>
    <t>Notes: Income categories used in the graph are based on per-day individual income: extreme poverty (less than 3.1 USD); poverty (between</t>
  </si>
  <si>
    <t>3.1 USD and 5.0 USD); vulnerable 1 (between 5.0 USD and 9.0 USD); vulnerable 2 (between 9 USD and 12.4 USD); and middle- and high-income</t>
  </si>
  <si>
    <t>combined in the same bar (over 12.4 USD). Data for Guyana and Suriname is from 2017. Countries with data from 2016 and before are excluded:</t>
  </si>
  <si>
    <t>Belize (2007), Haiti (2012), Jamaica (2014), The Bahamas (2014), Trinidad and Tobago (2015), Barbados (2016).</t>
  </si>
  <si>
    <t>Figure 2.5. Share of older people by type of income, age and sex  2000 and 2019</t>
  </si>
  <si>
    <t>Sex</t>
  </si>
  <si>
    <t>type of income source</t>
  </si>
  <si>
    <t>age</t>
  </si>
  <si>
    <t>total</t>
  </si>
  <si>
    <t>labor</t>
  </si>
  <si>
    <t>non-labor</t>
  </si>
  <si>
    <t>labor &amp; non-labor</t>
  </si>
  <si>
    <t>none</t>
  </si>
  <si>
    <t>men</t>
  </si>
  <si>
    <t>women</t>
  </si>
  <si>
    <t>Source: Authors’ calculations based on data from the Inter-American Development Bank’s Harmonized Household Surveys from Latin America</t>
  </si>
  <si>
    <t>and the Caribbean.</t>
  </si>
  <si>
    <t>Notes: Data used for regional average includes Argentina, Bolivia, Brazil, Chile, Colombia, Costa Rica, the Dominican Republic, Ecuador, Guatemala,</t>
  </si>
  <si>
    <t>Honduras, Mexico, Panama, Peru, Paraguay, El Salvador, and Uruguay. See Figure 2.1 for the reasons for excluding certain countries from</t>
  </si>
  <si>
    <t>the regional average.</t>
  </si>
  <si>
    <t>Figure 2.6. Life expectancy and health-adjusted life expectancy (years), 2019</t>
  </si>
  <si>
    <t>Life expectancy</t>
  </si>
  <si>
    <t>Health-adjusted life expectancy</t>
  </si>
  <si>
    <t>Life expectancy and HALE at birth</t>
  </si>
  <si>
    <t>At birth</t>
  </si>
  <si>
    <t>at age 65</t>
  </si>
  <si>
    <t>Acronym</t>
  </si>
  <si>
    <t>Both</t>
  </si>
  <si>
    <t>Female</t>
  </si>
  <si>
    <t>Male</t>
  </si>
  <si>
    <t>Both *</t>
  </si>
  <si>
    <t>Life expectancy and HALE at age 65</t>
  </si>
  <si>
    <t>Global</t>
  </si>
  <si>
    <t>OECD Countries</t>
  </si>
  <si>
    <t>Source: Authors’ calculations based on the Institute for Health Metrics and Evaluation’s Global Burden of Disease Results Tool, accessed</t>
  </si>
  <si>
    <t>August 2021.</t>
  </si>
  <si>
    <t>Note: Life expectancy and healthy life expectancy at age 65 reflect the calculation for people aged 65 to 69 years.</t>
  </si>
  <si>
    <t>Figure 2.7. Years lived with disability by cause in Latin America and the Caribbean, population over 50, 1990–2019</t>
  </si>
  <si>
    <t>Total million</t>
  </si>
  <si>
    <t>CMNN</t>
  </si>
  <si>
    <t>Injuries</t>
  </si>
  <si>
    <t>NCDs</t>
  </si>
  <si>
    <t>Share of population (%)</t>
  </si>
  <si>
    <t>Source: Authors’ calculations based on the Institute for Health Metrics and Evaluation’s Global Burden of Disease Results Tool, accessed December 2020</t>
  </si>
  <si>
    <t>Notes: Total number of years lived with disability was calculated using the total population in each age group. CMNN refers to communicable,</t>
  </si>
  <si>
    <t>maternal, neonatal and nutritional diseases, and NCDs to non-communicable diseases.</t>
  </si>
  <si>
    <t>Figure 2.8. Disease prevalence in people over 65 by disease and sex, 2019 (%)</t>
  </si>
  <si>
    <t>Figure 2.9. Years lived with disability by risk factor among the population over 50 in Latin America and the Caribbean, 1990–2019</t>
  </si>
  <si>
    <t>Total - Million years</t>
  </si>
  <si>
    <t>Years per capita</t>
  </si>
  <si>
    <t>Behavioral</t>
  </si>
  <si>
    <t>Environmental</t>
  </si>
  <si>
    <t>Metabolic</t>
  </si>
  <si>
    <t xml:space="preserve">Source: calculations based on IHME, Global Burden of Disease (GBD) Results Tool, accessed December 2020. </t>
  </si>
  <si>
    <t>Note: This figure presents the total number of years lived with disability in millions and the total number of years lived with disability per capita</t>
  </si>
  <si>
    <t>using the total population in that age group.</t>
  </si>
  <si>
    <t xml:space="preserve">Behavioral  and metabolic health risks, population over 65, 2010 - 2019 and by gender 2019 (YLDs per 100 people) </t>
  </si>
  <si>
    <t>65+</t>
  </si>
  <si>
    <t>65+ 2019</t>
  </si>
  <si>
    <t xml:space="preserve">Figure 2.10 Years lived with disability by behavioral and metabolic health risks in Latin America and the Caribbean among the population over 65 (per 100 people), 2010–2019 </t>
  </si>
  <si>
    <t>Figure 2.11 Years lived with disability by behavioral and metabolic health risks in Latin America and the Caribbean among the  population over 50by sex, 2019 (per 100 people)</t>
  </si>
  <si>
    <t>Risk</t>
  </si>
  <si>
    <t>Intimate partner violence</t>
  </si>
  <si>
    <t xml:space="preserve">Childhood sexual abuse </t>
  </si>
  <si>
    <t>Unsafe sex</t>
  </si>
  <si>
    <t>Drug use</t>
  </si>
  <si>
    <t>Child and maternal malnutrition</t>
  </si>
  <si>
    <t>High LDL cholesterol</t>
  </si>
  <si>
    <t>Low physical activity</t>
  </si>
  <si>
    <t>Low bone mineral density</t>
  </si>
  <si>
    <t>Alcohol use</t>
  </si>
  <si>
    <t>Kidney dysfunction</t>
  </si>
  <si>
    <t>High systolic blood pressure</t>
  </si>
  <si>
    <t>Dietary risks</t>
  </si>
  <si>
    <t>Tobacco</t>
  </si>
  <si>
    <t>High body-mass index</t>
  </si>
  <si>
    <t>High fasting plasma glucose</t>
  </si>
  <si>
    <t>Figure 2.12. Burden of selected risk factors for people over 65, 2019
(Years lived with disability per 100 people)</t>
  </si>
  <si>
    <t>Figure 2.13. Prevalence of care dependence among people over 65 (%), 2012-2018 (most recent year available)</t>
  </si>
  <si>
    <t>% dep (last year available)</t>
  </si>
  <si>
    <t>Peru*</t>
  </si>
  <si>
    <t>Haiti*</t>
  </si>
  <si>
    <t>Bolivia*</t>
  </si>
  <si>
    <t>Guyana*</t>
  </si>
  <si>
    <t>Bahamas*</t>
  </si>
  <si>
    <t>Ecuador*</t>
  </si>
  <si>
    <t>Nicaragua*</t>
  </si>
  <si>
    <t>Belize*</t>
  </si>
  <si>
    <t>Guatemala*</t>
  </si>
  <si>
    <t>Honduras*</t>
  </si>
  <si>
    <t>Jamaica*</t>
  </si>
  <si>
    <t>Venezuela*</t>
  </si>
  <si>
    <t>Panama*</t>
  </si>
  <si>
    <t>Trinidad and Tobago*</t>
  </si>
  <si>
    <t>Barbados*</t>
  </si>
  <si>
    <t>Suriname*</t>
  </si>
  <si>
    <t>Latin American and the Caribbean</t>
  </si>
  <si>
    <t>Source: Authors' calculations based on figures in Aranco, Ibarrarán, and Stampini (2022).</t>
  </si>
  <si>
    <t>Notes: The figure shows the percentage of people over age 65 with difficulty with at least one basic activity of daily living. For countries marked</t>
  </si>
  <si>
    <t>with an asterisk (*), household survey data on functional dependence is unavailable. Estimates for these countries are based on their demographic</t>
  </si>
  <si>
    <t>and epidemiological profile (see Aranco, Ibarrarán, and Stampini (2022) for details). The Dominican Republic has data only for people with at</t>
  </si>
  <si>
    <t>least one physical or mental limitation; people with no limitations are assumed to be functionally independent.</t>
  </si>
  <si>
    <t>Figure 2.14. Prevalence of care dependence among people over 65 by sex and age bracket (%), 2012-2018 (most recent year available)</t>
  </si>
  <si>
    <t>65-69</t>
  </si>
  <si>
    <t>70-74</t>
  </si>
  <si>
    <t>75-79</t>
  </si>
  <si>
    <t>80-84</t>
  </si>
  <si>
    <t>85+</t>
  </si>
  <si>
    <t>Source: Authors’ calculations based on data from Encuesta Longitudinal de Protección Social (ELPS) in Chile (2015), El Salvador (2013), Paraguay</t>
  </si>
  <si>
    <t>(2015), and Uruguay (2013); Estudio Nacional de Salud y Envejecimiento (ENASEM) in Mexico (2018); Encuesta Nacional de Discapacidad</t>
  </si>
  <si>
    <t>(ENADIS) in Costa Rica (2018); Estudo Longitudinal da Saude dos Idosos (ELSI) in Brazil (2018); Encuesta Nacional de Calidad de Vida del Adulto</t>
  </si>
  <si>
    <t>Mayor (ENCAVIAM) in Argentina (2012); Encuesta Nacional de Hogares de Propósitos Múltiples (ENHOGAR) in the Dominican Republic (2013);</t>
  </si>
  <si>
    <t>and Encuesta Nacional de Salud, Bienestar, y Envejecimiento (SABE) in Colombia (2018).</t>
  </si>
  <si>
    <t>Figure 2.15. Proportion of respondents by level of reported ageist attitudes (%), 2010-2014</t>
  </si>
  <si>
    <t xml:space="preserve">Moderate </t>
  </si>
  <si>
    <t>United States</t>
  </si>
  <si>
    <t>Source: Authors’ calculations based on 2010-2014 World Values Surveys data provided by Officer and colleagues (Officer et al., 2020).</t>
  </si>
  <si>
    <t>Figure 3.2.A Pension coverage among people over 65 , 2019, All</t>
  </si>
  <si>
    <t>LAC'S average</t>
  </si>
  <si>
    <t>Controbutory + Non-Contributory</t>
  </si>
  <si>
    <t>Contributory coverage</t>
  </si>
  <si>
    <t>Non-Contributory coverage</t>
  </si>
  <si>
    <t>Contributory</t>
  </si>
  <si>
    <t xml:space="preserve">LAC </t>
  </si>
  <si>
    <t>Source: Authors’ calculations based on data from the Inter-American Development Bank's Harmonized Household Surveys.</t>
  </si>
  <si>
    <t>Notes: We cannot distinguish between contributory and non-contributory coverage in Brazil, Nicaragua, Uruguay, Venezuela, and Argentina. Bosch,</t>
  </si>
  <si>
    <t>Melguizo, and Pagés (2013) estimate that at least 20% of pensions in these countries could be considered non-contributory. The regional value</t>
  </si>
  <si>
    <t>is computed as an unweighted average. Data for Nicaragua is not included in the regional average since the latest available figure is from 2012.</t>
  </si>
  <si>
    <t>Figure 3.2.B Pension coverage among people over 65 , 2019 by gender</t>
  </si>
  <si>
    <t>Non-contributory</t>
  </si>
  <si>
    <t>Salvador</t>
  </si>
  <si>
    <t>Source and notes: see figure 3.2A</t>
  </si>
  <si>
    <t>Figure 3.3. Percentage of workers who contribute to pension plans, 2019</t>
  </si>
  <si>
    <t>Formal jobs across countries</t>
  </si>
  <si>
    <t>Formality rate</t>
  </si>
  <si>
    <t>Average LAC-19</t>
  </si>
  <si>
    <t>Source: Labor Markets and Social Security Information System (SIMS). Formality rate: Percentage that results from dividing the employed workers who contribute to the old-age social security scheme and the employed population. Country names abbreviated to ISCO 3166.</t>
  </si>
  <si>
    <t>Source: Authors' elaboration based on data from the Inter-American Development Bank's Labor Markets and Social Security Information System.</t>
  </si>
  <si>
    <t>Notes: Percentages are calculated by dividing employed workers who contribute to social security by the employed population. The regional</t>
  </si>
  <si>
    <t>value is computed as an unweighted average.</t>
  </si>
  <si>
    <t>Box 3.2. Expanding non-contributory pensions in Bolivia</t>
  </si>
  <si>
    <t xml:space="preserve">Figure B3.2. Trends in income composition by age in Bolivia, 2000-2019 </t>
  </si>
  <si>
    <t>type</t>
  </si>
  <si>
    <t>Figure 3.4 Average replacement rate from contributory and non-contributory pensions (%)</t>
  </si>
  <si>
    <t>LAC average</t>
  </si>
  <si>
    <t>Source: Authors’ calculation based on Inter-American Development Bank's Harmonized Household Surveys.</t>
  </si>
  <si>
    <t>Notes: The regional value is computed as an unweighted average.</t>
  </si>
  <si>
    <t xml:space="preserve">Figure B3.3. Theoretical replacement rates of pension systems (for workers who contribute the entire working life to the pension system) (%)
 </t>
  </si>
  <si>
    <t>Country type</t>
  </si>
  <si>
    <t>Code-type</t>
  </si>
  <si>
    <t>Defined-Benefit (DB)</t>
  </si>
  <si>
    <t>Defined-Contribution (DC)</t>
  </si>
  <si>
    <t>Average BD systems</t>
  </si>
  <si>
    <t>Average CD systems</t>
  </si>
  <si>
    <t>Venezuela (DB)</t>
  </si>
  <si>
    <t>(DB)</t>
  </si>
  <si>
    <t>VEN (DB)</t>
  </si>
  <si>
    <t>Haiti (DB)</t>
  </si>
  <si>
    <t>HTI (DB)</t>
  </si>
  <si>
    <t>Bolivia (DC)</t>
  </si>
  <si>
    <t>(DC)</t>
  </si>
  <si>
    <t>BOL  (DC)</t>
  </si>
  <si>
    <t>Dominican Republic (DC)</t>
  </si>
  <si>
    <t>DOM (DC)</t>
  </si>
  <si>
    <t>Chile (DC)</t>
  </si>
  <si>
    <t>CHL (DC)</t>
  </si>
  <si>
    <t>Peru (DC)</t>
  </si>
  <si>
    <t>PER (DC)</t>
  </si>
  <si>
    <t>Jamaica (DB)</t>
  </si>
  <si>
    <t>JAM (DB)</t>
  </si>
  <si>
    <t>Colombia (DC)</t>
  </si>
  <si>
    <t>COL (DC)</t>
  </si>
  <si>
    <t>Mexico (DC)</t>
  </si>
  <si>
    <t>MEX (DC)</t>
  </si>
  <si>
    <t>Peru (DB)</t>
  </si>
  <si>
    <t>PER (DB)</t>
  </si>
  <si>
    <t>Antigua and Barbuda</t>
  </si>
  <si>
    <t>Antigua and Barbuda (DB)</t>
  </si>
  <si>
    <t>ATG</t>
  </si>
  <si>
    <t>ATG (DB)</t>
  </si>
  <si>
    <t>El Salvador (DC)</t>
  </si>
  <si>
    <t>SLV (DC)</t>
  </si>
  <si>
    <t>Brazil (years)</t>
  </si>
  <si>
    <t>(years)</t>
  </si>
  <si>
    <t>BRA  (time)</t>
  </si>
  <si>
    <t>Trinidad and Tobago (DB)</t>
  </si>
  <si>
    <t>TTO (DB)</t>
  </si>
  <si>
    <t>Barbados (DB)</t>
  </si>
  <si>
    <t>BRB (DB)</t>
  </si>
  <si>
    <t>Bahamas (DB)</t>
  </si>
  <si>
    <t>BHS (DB)</t>
  </si>
  <si>
    <t>Guatemala (DB)</t>
  </si>
  <si>
    <t>GTM (DB)</t>
  </si>
  <si>
    <t>Guyana (DB)</t>
  </si>
  <si>
    <t>GUY (DB)</t>
  </si>
  <si>
    <t>Belize (DB)</t>
  </si>
  <si>
    <t>BLZ (DB)</t>
  </si>
  <si>
    <t>Honduras (DB)</t>
  </si>
  <si>
    <t>HND (DB)</t>
  </si>
  <si>
    <t>Suriname (DB)</t>
  </si>
  <si>
    <t>SUR (DB)</t>
  </si>
  <si>
    <t>Uruguay +DC)</t>
  </si>
  <si>
    <t>+DC)</t>
  </si>
  <si>
    <t>URY (DB+DC)</t>
  </si>
  <si>
    <t>Colombia (DB)</t>
  </si>
  <si>
    <t>COL (DB)</t>
  </si>
  <si>
    <t>El Salvador (DB)</t>
  </si>
  <si>
    <t>SLV (DB)</t>
  </si>
  <si>
    <t>Nicaragua (DB)</t>
  </si>
  <si>
    <t>NIC (DB)</t>
  </si>
  <si>
    <t>Argentina (DB)</t>
  </si>
  <si>
    <t>ARG (DB)</t>
  </si>
  <si>
    <t>Brazil age)</t>
  </si>
  <si>
    <t>age)</t>
  </si>
  <si>
    <t>BRA  (age)</t>
  </si>
  <si>
    <t>Panama +DC)</t>
  </si>
  <si>
    <t>PAN (DB+DC)</t>
  </si>
  <si>
    <t>Costa Rica +DC)</t>
  </si>
  <si>
    <t>CRI (DB+DC)</t>
  </si>
  <si>
    <t>Source: Altamirano et al (2018).</t>
  </si>
  <si>
    <t>Ecuador (DB)</t>
  </si>
  <si>
    <t>ECU (DB)</t>
  </si>
  <si>
    <t>Notes: DB = defined-benefit; DC = defined-contribution. The average for defined-contribution systems excludes the defined-contribution component</t>
  </si>
  <si>
    <t>Paraguay (DB)</t>
  </si>
  <si>
    <t>PRY (DB)</t>
  </si>
  <si>
    <t>of mixed systems. Contribution density is the percentage of social security contributions the worker made, relative to the total number</t>
  </si>
  <si>
    <t>Mexico (DB)</t>
  </si>
  <si>
    <t>MEX (DB)</t>
  </si>
  <si>
    <t>of months worked during the working life. The data for this figure assumes a contribution density of 100% in all cases. In Brazil, pension eligibility</t>
  </si>
  <si>
    <t>is reached either when the person has a certain number of years of contributions or when he reaches a certain age; the theorical replacement</t>
  </si>
  <si>
    <t>rate for these two options is showed separately (as "years" and "age", respectively).</t>
  </si>
  <si>
    <t>Figure 3.5 Average replacement rate from contributory pensions (%)</t>
  </si>
  <si>
    <t>Theoretical</t>
  </si>
  <si>
    <t>Source: Authors’ calculations based on Inter-American Development Bank's Harmonized Household Surveys.</t>
  </si>
  <si>
    <t>Note: The regional value is computed as an unweighted average.</t>
  </si>
  <si>
    <t>Figure 3.6 Average replacement rate from non-contributory pensions (%)</t>
  </si>
  <si>
    <r>
      <t>Source:  </t>
    </r>
    <r>
      <rPr>
        <sz val="9"/>
        <color rgb="FF000000"/>
        <rFont val="Gotham Book"/>
        <family val="3"/>
      </rPr>
      <t xml:space="preserve"> IADB. Harmonized Household Surveys of Latin America and the Caribbean</t>
    </r>
  </si>
  <si>
    <t>Figure 3.7. Formal employment rates by level of education (%), 2018</t>
  </si>
  <si>
    <t>Formality rates: by schooling levels</t>
  </si>
  <si>
    <t>Schooling levels</t>
  </si>
  <si>
    <t>country</t>
  </si>
  <si>
    <t>Low (0-8 years)</t>
  </si>
  <si>
    <t>Medium (9-13 years)</t>
  </si>
  <si>
    <t>High (14+ years)</t>
  </si>
  <si>
    <t>Source: Labor Markets Information System (SIMS). Circa 2018.</t>
  </si>
  <si>
    <t>Figure 3.8. Universal Health Coverage Index of Essential Health Service Coverage, 2017</t>
  </si>
  <si>
    <t>Index</t>
  </si>
  <si>
    <t>REGION</t>
  </si>
  <si>
    <t>OECD countries</t>
  </si>
  <si>
    <t>OECD countries excluding LAC</t>
  </si>
  <si>
    <t>OECD excluding region</t>
  </si>
  <si>
    <t>Source: World Health Organization's. Universal Health Coverage Service Coverage Index 2017. Accessed in November 19, 2021.</t>
  </si>
  <si>
    <t>Figure 3.9. Population over 50 with hypertension and diabetes receiving treatment (%), 2018</t>
  </si>
  <si>
    <t>Treatment over population w/condition</t>
  </si>
  <si>
    <r>
      <t xml:space="preserve">Source: Author’s calculations based on health surveys. </t>
    </r>
    <r>
      <rPr>
        <sz val="9"/>
        <color rgb="FF000000"/>
        <rFont val="Gotham Book"/>
        <family val="3"/>
      </rPr>
      <t xml:space="preserve">Encuesta Nacional de Factores de Riesgo in Argentina (2018), The Brazilian Longitudinal Study of Aging in Brazil (2016), Estudio Nacional sobre Discapacidad in Costa Rica (2018), Encuesta Nacional de Salud y Nutrición in México (2018), and Encuesta Demográfica y de Salud Familiar in Perú (2018). </t>
    </r>
  </si>
  <si>
    <t>Source: Authors’ calculations based on health surveys. Encuesta Nacional de Factores de Riesgo in Argentina (2018), Brazilian Longitudinal Study</t>
  </si>
  <si>
    <t>of Aging in Brazil (2016), Estudio Nacional sobre Discapacidad in Costa Rica (2018), Encuesta Nacional de Salud y Nutrición in México (2018),</t>
  </si>
  <si>
    <t>and Encuesta Demográfica y de Salud Familiar in Peru (2018).</t>
  </si>
  <si>
    <t>Notes: Results should be interpreted with caution as the definition of accessibility to treatments varies between each condition and each country.</t>
  </si>
  <si>
    <t>Someone is considered to have access to treatment to control hypertension, diabetes, and cholesterol if they self-reported receiving treatment</t>
  </si>
  <si>
    <t>the week before the survey. We calculated percentages based on the total number of individuals in the age group who self-reported having</t>
  </si>
  <si>
    <t>hypertension or diabetes or had physical measurements indicating these conditions (see Annex 1.D for details).</t>
  </si>
  <si>
    <t>Figure 3.10. Healthcare Access and Quality Index, 2016</t>
  </si>
  <si>
    <t>Location</t>
  </si>
  <si>
    <t>IADB</t>
  </si>
  <si>
    <t>HAQ</t>
  </si>
  <si>
    <t>HA</t>
  </si>
  <si>
    <t>HO</t>
  </si>
  <si>
    <t>BO</t>
  </si>
  <si>
    <t>GY</t>
  </si>
  <si>
    <t>GU</t>
  </si>
  <si>
    <t>SU</t>
  </si>
  <si>
    <t>BL</t>
  </si>
  <si>
    <t>PR</t>
  </si>
  <si>
    <t>DR</t>
  </si>
  <si>
    <t>NI</t>
  </si>
  <si>
    <t>JA</t>
  </si>
  <si>
    <t>EC</t>
  </si>
  <si>
    <t>ES</t>
  </si>
  <si>
    <t>BR</t>
  </si>
  <si>
    <t>PE</t>
  </si>
  <si>
    <t>TT</t>
  </si>
  <si>
    <t>Source: Healthcare Access and Quality Index of the Institute for Health Metrics and Evaluation from the study Measuring performance on the</t>
  </si>
  <si>
    <t>ME</t>
  </si>
  <si>
    <t>Healthcare Access and Quality Index for 195 countries and territories and selected subnational locations: a systematic analysis from the Global</t>
  </si>
  <si>
    <t>BH</t>
  </si>
  <si>
    <t>Burden of Disease Study 2016, accessed in December 2020.</t>
  </si>
  <si>
    <t>VE</t>
  </si>
  <si>
    <t>Note: The OECD statistic does not include Latin American and Caribbean countries.</t>
  </si>
  <si>
    <t>AR</t>
  </si>
  <si>
    <t>PN</t>
  </si>
  <si>
    <t>CO</t>
  </si>
  <si>
    <t>BA</t>
  </si>
  <si>
    <t>UR</t>
  </si>
  <si>
    <t>CR</t>
  </si>
  <si>
    <t>CH</t>
  </si>
  <si>
    <t>OECD*</t>
  </si>
  <si>
    <t>* excluding LAC countries</t>
  </si>
  <si>
    <t>Figure 3.11. Correlation between older people’s quality of life and social protection, 2019</t>
  </si>
  <si>
    <t>Older persons' quality of life (out of poverty quality adjusted life expectancy at age 65)</t>
  </si>
  <si>
    <t>Overall social protection of older persons</t>
  </si>
  <si>
    <t>Sources and Notes: For the countries included and details of the quality-of-life calculation, see Figure 2.1. For the social protection index, see</t>
  </si>
  <si>
    <t xml:space="preserve">Figure 4.1 Legal minimum retirement ages for public social security systems, 2019 	</t>
  </si>
  <si>
    <t>Retirement age</t>
  </si>
  <si>
    <t>Additional years for men (when different)</t>
  </si>
  <si>
    <t>OECD Average = 64</t>
  </si>
  <si>
    <t>Regional Average = 60</t>
  </si>
  <si>
    <t>Sources: Social Security Administration, Social Security Programs Throughout the World: The Americas, 2019; Pensions at a Glance 2019. Altamirano</t>
  </si>
  <si>
    <t>et al., 2018.</t>
  </si>
  <si>
    <t>LAC - Average</t>
  </si>
  <si>
    <t>Notes: These statistics reflect people retiring in 2019. OECD average excludes Latin American and Caribbean countries.</t>
  </si>
  <si>
    <t>OECD Regional  - Average</t>
  </si>
  <si>
    <t>Source: SSA, Social Security Programs Throughout the World: The Americas, 2019; Pensions at a Glace 2019. Altamirano et al., 2018. For individuals retiring in 2019. OECD average excludes Latin American countries.</t>
  </si>
  <si>
    <t>Figure 4.2 Mandatory pension contribution rates for the average worker (% of gross wages)</t>
  </si>
  <si>
    <t>Code and type</t>
  </si>
  <si>
    <t>Contribution rate</t>
  </si>
  <si>
    <t>OECD Average = 18.4%</t>
  </si>
  <si>
    <t>Regional Average = 11.4%</t>
  </si>
  <si>
    <t>Costa Rica (DC)</t>
  </si>
  <si>
    <t>Costa Rica (DB)</t>
  </si>
  <si>
    <t>Panama (DC)</t>
  </si>
  <si>
    <t>Surinam (DB)</t>
  </si>
  <si>
    <t>Panama (DB)</t>
  </si>
  <si>
    <t>Uruguay (DC)</t>
  </si>
  <si>
    <t>Uruguay (DB)</t>
  </si>
  <si>
    <t>Notes: DC stands for defined-contribution systems; DB for defined-benefit systems. These statistics are for active formal employees in 2018. In</t>
  </si>
  <si>
    <t>defined-contribution systems, the contribution rate reflects capitalizable contributions. In most cases, these rates also fund disability/invalidity</t>
  </si>
  <si>
    <t>Brazil (DB)</t>
  </si>
  <si>
    <t>and survivor’s pensions.</t>
  </si>
  <si>
    <t>OECD  - Average</t>
  </si>
  <si>
    <t>LAC - Averag</t>
  </si>
  <si>
    <t>Source: SSA, Social Security Programs Throughout the World: The Americas, 2019; Pensions at a Glace 2019. Altamirano et al., 2018. DC stands for Defined Contribution systems; DB for Defined Benefits. For formal workers in 2018. In defined contribution systems it corresponds to capitalizable contributions. For the most part, these rates also finance disability/invalidity and survivol's pensions.</t>
  </si>
  <si>
    <t xml:space="preserve">Figure 4.3 Public health spending as a share of total health expenditure, 2018 (%) </t>
  </si>
  <si>
    <t>IDB code</t>
  </si>
  <si>
    <t>CHE</t>
  </si>
  <si>
    <t>Government</t>
  </si>
  <si>
    <t>%gov</t>
  </si>
  <si>
    <t>Behamas</t>
  </si>
  <si>
    <t>Source: Authors’ calculations based on the World Health Organization’s Global Health Expenditure Database. Accessed in December 2020.</t>
  </si>
  <si>
    <t>Notes: Total health expenditure presented in this figure is equivalent to “Current Health Expenditure” in the World Health Organization’s database</t>
  </si>
  <si>
    <t>and does not include gross capital formation.</t>
  </si>
  <si>
    <t>Figure 4.4. Per-capita health spending by age groups (2018 USD PPP)</t>
  </si>
  <si>
    <t>0-49</t>
  </si>
  <si>
    <t>All ages</t>
  </si>
  <si>
    <t>Source: Calculations based on data on medical expenditure that falls within the main International Statistical Classification of Diseases and</t>
  </si>
  <si>
    <t>Related Health Problems 10 (ICD-10) chapters.</t>
  </si>
  <si>
    <t>Notes: The data was collected by Johns Hopkins University Bloomberg School of Public Health.</t>
  </si>
  <si>
    <t>Figure 4.5. Trends in spending on pensions, healthcare, and long-term care as share of GDP (%) in Latin America and the Caribbean, 2020-2050</t>
  </si>
  <si>
    <t>Type</t>
  </si>
  <si>
    <t>Healthcare &lt;65</t>
  </si>
  <si>
    <t>Healthcare 65+</t>
  </si>
  <si>
    <t>CHI</t>
  </si>
  <si>
    <t>GUA</t>
  </si>
  <si>
    <t>% of population over 65, 2020</t>
  </si>
  <si>
    <t>% of population over 65, 2050</t>
  </si>
  <si>
    <t>Real cost of LTC system (% of GDP), 2020</t>
  </si>
  <si>
    <t>Low coverage (20%)</t>
  </si>
  <si>
    <t>Theoretical cost of LTC system, 2020</t>
  </si>
  <si>
    <t>Theoretical cost of LTC system, 2050</t>
  </si>
  <si>
    <t>Medium coverage (50%)</t>
  </si>
  <si>
    <t>High coverage (70%)</t>
  </si>
  <si>
    <t>Theoretical cost of LTC system, 2020, low (20% cobertura)</t>
  </si>
  <si>
    <t>Theoretical cost of LTC system, 2020, medium (50% cobertura)</t>
  </si>
  <si>
    <t>Theoretical cost of LTC system, 2020, high (70% cobertura)</t>
  </si>
  <si>
    <t>Source: Authors’ calculations based on Inter-American Development Bank's Labor Markets and Social Security Information System; International</t>
  </si>
  <si>
    <t>Monetary Fund, World Economic Outlook Database; OECD, Data Pension and Health Spending; Rao et al. (2022).</t>
  </si>
  <si>
    <t>Notes: “Health &lt;65” refers to health expenditure on population younger than 65; “Health 65+” refers to health expenditure on population aged</t>
  </si>
  <si>
    <t>65 or more. Due to data availability, the regional value shown in the figure is the unweighted average of Argentina, Bolivia, Brazil, Chile, Colombia,</t>
  </si>
  <si>
    <t>Costa Rica, Dominican Republic, Ecuador, El Salvador, Guatemala, Honduras, Mexico, Panama, Paraguay, Peru, and Uruguay. For country data,</t>
  </si>
  <si>
    <t>see Annex 1.F.</t>
  </si>
  <si>
    <t>Figure 4.6. Current and future spending on pensions, healthcare, and long-term care for people over 65, as a share of GDP (%), 2020-2050</t>
  </si>
  <si>
    <t>Figure 4.7. Correlation between share of older people (% of population) and pension and healthcare spending (% of GDP) in Latin American and high-income countries, 2019</t>
  </si>
  <si>
    <t>Health spending
(% GDP)</t>
  </si>
  <si>
    <t>Pension spending
(% GDP)</t>
  </si>
  <si>
    <t>Health + Pension 
(% GDP)</t>
  </si>
  <si>
    <t>Elderly &gt; 65 years
(% of population 15-64 years)</t>
  </si>
  <si>
    <t>Australia</t>
  </si>
  <si>
    <t>AUS</t>
  </si>
  <si>
    <t>France</t>
  </si>
  <si>
    <t>FRA</t>
  </si>
  <si>
    <t>DEU</t>
  </si>
  <si>
    <t>Italy</t>
  </si>
  <si>
    <t>ITA</t>
  </si>
  <si>
    <t>Japan</t>
  </si>
  <si>
    <t>JPN</t>
  </si>
  <si>
    <t>Portugal</t>
  </si>
  <si>
    <t>PRT</t>
  </si>
  <si>
    <t>Spain</t>
  </si>
  <si>
    <t>SPA</t>
  </si>
  <si>
    <t>SWE</t>
  </si>
  <si>
    <t>Great Britain</t>
  </si>
  <si>
    <t>GBR</t>
  </si>
  <si>
    <t>OECD (2019)</t>
  </si>
  <si>
    <t>Latin America and the Caribbean (2019)</t>
  </si>
  <si>
    <t>Regional average(2019)</t>
  </si>
  <si>
    <t>Latin America and the Caribbean (2050)</t>
  </si>
  <si>
    <t>Regional average (2050)</t>
  </si>
  <si>
    <t>Figure 4.8. Poverty rate among people over 65, and children younger than 18 (%), 2019</t>
  </si>
  <si>
    <t>% pobreza infantil (0-17)</t>
  </si>
  <si>
    <t>Older adults poverty rate</t>
  </si>
  <si>
    <t>Child poverty rate</t>
  </si>
  <si>
    <t>Figure B.1.A Comparison of Quality-of-life index with different individual income thresholds, 2019</t>
  </si>
  <si>
    <t>individual income</t>
  </si>
  <si>
    <t>Linea</t>
  </si>
  <si>
    <t>Figure B.1.B Quality-of-life index using per-capita household income (poverty line 5 USD per day)</t>
  </si>
  <si>
    <t>LAC20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</si>
</sst>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\ ###\ ###\ ##0;\-#\ ###\ ###\ ##0;0"/>
    <numFmt numFmtId="165" formatCode="0.0%"/>
    <numFmt numFmtId="166" formatCode="_(* #,##0_);_(* \(#,##0\);_(* &quot;-&quot;??_);_(@_)"/>
    <numFmt numFmtId="167" formatCode="_(* #,##0.0_);_(* \(#,##0.0\);_(* &quot;-&quot;??_);_(@_)"/>
    <numFmt numFmtId="168" formatCode="0.0"/>
    <numFmt numFmtId="169" formatCode="_(&quot;$&quot;* #,##0_);_(&quot;$&quot;* \(#,##0\);_(&quot;$&quot;* &quot;-&quot;??_);_(@_)"/>
    <numFmt numFmtId="170" formatCode="_-* #,##0.0_-;\-* #,##0.0_-;_-* &quot;-&quot;?_-;_-@_-"/>
    <numFmt numFmtId="171" formatCode="#,##0.0"/>
  </numFmts>
  <fonts count="78">
    <font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8"/>
      <color theme="1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8"/>
      <color theme="1"/>
      <name val="Arial"/>
      <family val="2"/>
    </font>
    <font>
      <sz val="8"/>
      <color theme="1"/>
      <name val="Gotham Medium"/>
      <family val="3"/>
    </font>
    <font>
      <b/>
      <sz val="10"/>
      <color theme="3"/>
      <name val="Gotham Medium"/>
      <family val="3"/>
    </font>
    <font>
      <sz val="10"/>
      <name val="Arial"/>
      <family val="2"/>
    </font>
    <font>
      <b/>
      <sz val="12"/>
      <color theme="1"/>
      <name val="Gotham Medium"/>
      <family val="3"/>
    </font>
    <font>
      <sz val="8"/>
      <name val="Calibri"/>
      <family val="2"/>
      <scheme val="minor"/>
    </font>
    <font>
      <sz val="11"/>
      <name val="Calibri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name val="Calibri"/>
      <family val="2"/>
    </font>
    <font>
      <b/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10"/>
      <color theme="1"/>
      <name val="Arial Narrow"/>
      <family val="2"/>
    </font>
    <font>
      <b/>
      <sz val="11"/>
      <color theme="1"/>
      <name val="Gotham Book"/>
      <family val="3"/>
    </font>
    <font>
      <b/>
      <sz val="10"/>
      <color theme="1"/>
      <name val="Gotham Book"/>
      <family val="3"/>
    </font>
    <font>
      <sz val="10"/>
      <color theme="1"/>
      <name val="Gotham Book"/>
      <family val="3"/>
    </font>
    <font>
      <sz val="11"/>
      <name val="Calibri"/>
      <family val="2"/>
    </font>
    <font>
      <sz val="12"/>
      <color theme="1"/>
      <name val="Calibri"/>
      <family val="2"/>
      <scheme val="minor"/>
    </font>
    <font>
      <sz val="8"/>
      <color theme="1"/>
      <name val="Gotham Book"/>
      <family val="3"/>
    </font>
    <font>
      <sz val="11"/>
      <name val="Calibri (Body)"/>
    </font>
    <font>
      <u/>
      <sz val="10"/>
      <color theme="10"/>
      <name val="Arial"/>
      <family val="2"/>
    </font>
    <font>
      <sz val="10"/>
      <name val="Arial"/>
      <family val="2"/>
    </font>
    <font>
      <sz val="11"/>
      <color theme="1"/>
      <name val="Gotham Book"/>
      <family val="3"/>
    </font>
    <font>
      <b/>
      <sz val="8"/>
      <color theme="1"/>
      <name val="Gotham Book"/>
      <family val="3"/>
    </font>
    <font>
      <u/>
      <sz val="11"/>
      <color theme="1"/>
      <name val="Calibri"/>
      <family val="2"/>
      <scheme val="minor"/>
    </font>
    <font>
      <sz val="9"/>
      <color theme="1"/>
      <name val="Gotham Book"/>
      <family val="3"/>
    </font>
    <font>
      <b/>
      <sz val="9"/>
      <color theme="1"/>
      <name val="Gotham Book"/>
      <family val="3"/>
    </font>
    <font>
      <b/>
      <sz val="11"/>
      <color theme="1"/>
      <name val="Gotham Medium"/>
      <family val="3"/>
    </font>
    <font>
      <b/>
      <sz val="12"/>
      <color theme="1"/>
      <name val="Calibri"/>
      <family val="2"/>
      <scheme val="minor"/>
    </font>
    <font>
      <sz val="9"/>
      <name val="Gotham Book"/>
      <family val="3"/>
    </font>
    <font>
      <b/>
      <sz val="9"/>
      <name val="Gotham Book"/>
      <family val="3"/>
    </font>
    <font>
      <b/>
      <sz val="9"/>
      <color theme="1"/>
      <name val="Gotham Book "/>
    </font>
    <font>
      <sz val="9"/>
      <color theme="1"/>
      <name val="Gotham Book "/>
    </font>
    <font>
      <sz val="8"/>
      <color rgb="FFFF0000"/>
      <name val="Calibri"/>
      <family val="2"/>
      <scheme val="minor"/>
    </font>
    <font>
      <b/>
      <sz val="12"/>
      <color theme="1"/>
      <name val="Gotham Book"/>
      <family val="3"/>
    </font>
    <font>
      <b/>
      <sz val="14"/>
      <color theme="1"/>
      <name val="Gotham Book"/>
      <family val="3"/>
    </font>
    <font>
      <sz val="9"/>
      <color rgb="FFFF0000"/>
      <name val="Gotham Book"/>
      <family val="3"/>
    </font>
    <font>
      <i/>
      <sz val="9"/>
      <color theme="1"/>
      <name val="Gotham Book"/>
      <family val="3"/>
    </font>
    <font>
      <i/>
      <sz val="9"/>
      <name val="Gotham Book"/>
      <family val="3"/>
    </font>
    <font>
      <sz val="9"/>
      <color rgb="FF000000"/>
      <name val="Gotham Book"/>
      <family val="3"/>
    </font>
    <font>
      <b/>
      <sz val="9"/>
      <color rgb="FF000000"/>
      <name val="Gotham Book"/>
      <family val="3"/>
    </font>
    <font>
      <b/>
      <sz val="10"/>
      <color rgb="FF17406D"/>
      <name val="Gotham Book"/>
      <family val="3"/>
    </font>
    <font>
      <b/>
      <sz val="9"/>
      <color theme="1" tint="0.249977111117893"/>
      <name val="Gotham Book"/>
      <family val="3"/>
    </font>
    <font>
      <u/>
      <sz val="9"/>
      <color theme="1"/>
      <name val="Gotham Book"/>
      <family val="3"/>
    </font>
    <font>
      <b/>
      <sz val="9"/>
      <color theme="0"/>
      <name val="Gotham Book"/>
      <family val="3"/>
    </font>
    <font>
      <b/>
      <sz val="10"/>
      <color rgb="FF000000"/>
      <name val="Gotham Book"/>
      <family val="3"/>
    </font>
    <font>
      <i/>
      <sz val="10"/>
      <color rgb="FF000000"/>
      <name val="Gotham Book"/>
      <family val="3"/>
    </font>
    <font>
      <sz val="9"/>
      <color theme="0"/>
      <name val="Gotham Book"/>
      <family val="3"/>
    </font>
    <font>
      <sz val="9"/>
      <color rgb="FF202124"/>
      <name val="Gotham Book"/>
      <family val="3"/>
    </font>
    <font>
      <vertAlign val="superscript"/>
      <sz val="9"/>
      <color theme="1"/>
      <name val="Gotham Book"/>
      <family val="3"/>
    </font>
    <font>
      <sz val="9"/>
      <color theme="1"/>
      <name val="Calibri"/>
      <family val="2"/>
      <scheme val="minor"/>
    </font>
    <font>
      <b/>
      <sz val="9"/>
      <color rgb="FF404040"/>
      <name val="Gotham Book"/>
      <family val="3"/>
    </font>
    <font>
      <sz val="8"/>
      <name val="Gotham Book"/>
      <family val="3"/>
    </font>
    <font>
      <sz val="8"/>
      <color rgb="FF000000"/>
      <name val="Gotham Book"/>
      <family val="3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7E6E6"/>
        <bgColor indexed="64"/>
      </patternFill>
    </fill>
    <fill>
      <patternFill patternType="solid">
        <fgColor theme="0" tint="-0.14999847407452621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theme="3"/>
      </top>
      <bottom style="medium">
        <color theme="3"/>
      </bottom>
      <diagonal/>
    </border>
    <border>
      <left/>
      <right/>
      <top style="medium">
        <color theme="3"/>
      </top>
      <bottom/>
      <diagonal/>
    </border>
    <border>
      <left/>
      <right/>
      <top/>
      <bottom style="medium">
        <color theme="3"/>
      </bottom>
      <diagonal/>
    </border>
    <border>
      <left style="medium">
        <color theme="3"/>
      </left>
      <right style="medium">
        <color theme="3"/>
      </right>
      <top style="medium">
        <color theme="3"/>
      </top>
      <bottom style="medium">
        <color theme="3"/>
      </bottom>
      <diagonal/>
    </border>
    <border>
      <left style="medium">
        <color theme="3"/>
      </left>
      <right/>
      <top style="medium">
        <color theme="3"/>
      </top>
      <bottom style="medium">
        <color theme="3"/>
      </bottom>
      <diagonal/>
    </border>
    <border>
      <left/>
      <right style="medium">
        <color theme="3"/>
      </right>
      <top/>
      <bottom style="medium">
        <color theme="3"/>
      </bottom>
      <diagonal/>
    </border>
    <border>
      <left/>
      <right/>
      <top style="thin">
        <color indexed="64"/>
      </top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theme="3"/>
      </top>
      <bottom style="medium">
        <color theme="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 style="medium">
        <color theme="3"/>
      </right>
      <top style="medium">
        <color theme="3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1"/>
      </bottom>
      <diagonal/>
    </border>
    <border>
      <left/>
      <right/>
      <top style="thin">
        <color theme="1"/>
      </top>
      <bottom style="medium">
        <color theme="1"/>
      </bottom>
      <diagonal/>
    </border>
    <border>
      <left/>
      <right/>
      <top style="medium">
        <color theme="1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theme="0"/>
      </right>
      <top style="thin">
        <color theme="0"/>
      </top>
      <bottom style="thin">
        <color theme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1"/>
      </bottom>
      <diagonal/>
    </border>
    <border>
      <left style="thin">
        <color theme="0"/>
      </left>
      <right/>
      <top style="thin">
        <color theme="0"/>
      </top>
      <bottom style="thin">
        <color theme="1"/>
      </bottom>
      <diagonal/>
    </border>
    <border>
      <left/>
      <right style="thin">
        <color theme="0"/>
      </right>
      <top style="thin">
        <color theme="1"/>
      </top>
      <bottom style="thin">
        <color theme="1"/>
      </bottom>
      <diagonal/>
    </border>
    <border>
      <left style="thin">
        <color theme="0"/>
      </left>
      <right style="thin">
        <color theme="0"/>
      </right>
      <top style="thin">
        <color theme="1"/>
      </top>
      <bottom style="thin">
        <color theme="1"/>
      </bottom>
      <diagonal/>
    </border>
    <border>
      <left style="thin">
        <color theme="0"/>
      </left>
      <right/>
      <top style="thin">
        <color theme="1"/>
      </top>
      <bottom style="thin">
        <color theme="1"/>
      </bottom>
      <diagonal/>
    </border>
    <border>
      <left/>
      <right style="thin">
        <color theme="0"/>
      </right>
      <top style="thin">
        <color theme="1"/>
      </top>
      <bottom style="medium">
        <color auto="1"/>
      </bottom>
      <diagonal/>
    </border>
    <border>
      <left style="thin">
        <color theme="0"/>
      </left>
      <right style="thin">
        <color theme="0"/>
      </right>
      <top style="thin">
        <color theme="1"/>
      </top>
      <bottom style="medium">
        <color auto="1"/>
      </bottom>
      <diagonal/>
    </border>
    <border>
      <left style="thin">
        <color theme="0"/>
      </left>
      <right/>
      <top style="thin">
        <color theme="1"/>
      </top>
      <bottom style="medium">
        <color auto="1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/>
      <bottom style="medium">
        <color theme="1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medium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6">
    <xf numFmtId="0" fontId="0" fillId="0" borderId="0"/>
    <xf numFmtId="9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5" fillId="0" borderId="0"/>
    <xf numFmtId="9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9" fillId="0" borderId="0"/>
    <xf numFmtId="0" fontId="21" fillId="0" borderId="0"/>
    <xf numFmtId="0" fontId="28" fillId="0" borderId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31" fillId="0" borderId="0"/>
    <xf numFmtId="9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0" fillId="0" borderId="0"/>
    <xf numFmtId="44" fontId="10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0" fontId="35" fillId="0" borderId="0"/>
    <xf numFmtId="9" fontId="25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6" fillId="0" borderId="0"/>
    <xf numFmtId="0" fontId="5" fillId="0" borderId="0"/>
    <xf numFmtId="9" fontId="5" fillId="0" borderId="0" applyFont="0" applyFill="0" applyBorder="0" applyAlignment="0" applyProtection="0"/>
    <xf numFmtId="0" fontId="40" fillId="0" borderId="0"/>
    <xf numFmtId="0" fontId="4" fillId="0" borderId="0"/>
    <xf numFmtId="0" fontId="18" fillId="0" borderId="0"/>
    <xf numFmtId="0" fontId="3" fillId="0" borderId="0"/>
    <xf numFmtId="0" fontId="41" fillId="0" borderId="0"/>
    <xf numFmtId="0" fontId="2" fillId="0" borderId="0"/>
    <xf numFmtId="0" fontId="2" fillId="0" borderId="0"/>
    <xf numFmtId="0" fontId="44" fillId="0" borderId="0" applyNumberFormat="0" applyFill="0" applyBorder="0" applyAlignment="0" applyProtection="0"/>
    <xf numFmtId="0" fontId="34" fillId="0" borderId="0"/>
    <xf numFmtId="0" fontId="45" fillId="0" borderId="0"/>
  </cellStyleXfs>
  <cellXfs count="664">
    <xf numFmtId="0" fontId="0" fillId="0" borderId="0" xfId="0"/>
    <xf numFmtId="164" fontId="16" fillId="0" borderId="0" xfId="0" applyNumberFormat="1" applyFont="1" applyAlignment="1">
      <alignment horizontal="right"/>
    </xf>
    <xf numFmtId="164" fontId="17" fillId="0" borderId="0" xfId="0" applyNumberFormat="1" applyFont="1" applyAlignment="1">
      <alignment horizontal="right"/>
    </xf>
    <xf numFmtId="0" fontId="22" fillId="0" borderId="0" xfId="0" applyFont="1" applyAlignment="1">
      <alignment vertical="center"/>
    </xf>
    <xf numFmtId="0" fontId="26" fillId="0" borderId="0" xfId="0" applyFont="1"/>
    <xf numFmtId="0" fontId="0" fillId="0" borderId="17" xfId="0" applyBorder="1" applyAlignment="1">
      <alignment horizontal="center" vertical="center" wrapText="1"/>
    </xf>
    <xf numFmtId="0" fontId="0" fillId="0" borderId="14" xfId="0" applyBorder="1"/>
    <xf numFmtId="3" fontId="0" fillId="0" borderId="0" xfId="0" applyNumberFormat="1" applyAlignment="1">
      <alignment horizontal="center" vertical="center"/>
    </xf>
    <xf numFmtId="3" fontId="0" fillId="0" borderId="14" xfId="0" applyNumberFormat="1" applyBorder="1" applyAlignment="1">
      <alignment horizontal="center"/>
    </xf>
    <xf numFmtId="3" fontId="0" fillId="0" borderId="0" xfId="0" applyNumberFormat="1" applyAlignment="1">
      <alignment horizontal="center"/>
    </xf>
    <xf numFmtId="3" fontId="0" fillId="0" borderId="5" xfId="0" applyNumberFormat="1" applyBorder="1" applyAlignment="1">
      <alignment horizontal="center"/>
    </xf>
    <xf numFmtId="0" fontId="24" fillId="0" borderId="0" xfId="0" applyFont="1" applyAlignment="1">
      <alignment vertical="center" wrapText="1"/>
    </xf>
    <xf numFmtId="0" fontId="13" fillId="0" borderId="0" xfId="12"/>
    <xf numFmtId="0" fontId="13" fillId="0" borderId="0" xfId="12" applyAlignment="1">
      <alignment vertical="center"/>
    </xf>
    <xf numFmtId="0" fontId="29" fillId="0" borderId="0" xfId="12" applyFont="1"/>
    <xf numFmtId="0" fontId="13" fillId="0" borderId="0" xfId="12" applyAlignment="1">
      <alignment horizontal="center" vertical="center"/>
    </xf>
    <xf numFmtId="166" fontId="0" fillId="0" borderId="0" xfId="13" applyNumberFormat="1" applyFont="1" applyBorder="1" applyAlignment="1">
      <alignment vertical="center"/>
    </xf>
    <xf numFmtId="0" fontId="12" fillId="0" borderId="0" xfId="14"/>
    <xf numFmtId="0" fontId="12" fillId="0" borderId="0" xfId="14" applyAlignment="1">
      <alignment vertical="center"/>
    </xf>
    <xf numFmtId="0" fontId="12" fillId="0" borderId="0" xfId="14" applyAlignment="1">
      <alignment horizontal="center" vertical="center"/>
    </xf>
    <xf numFmtId="166" fontId="0" fillId="0" borderId="0" xfId="15" applyNumberFormat="1" applyFont="1" applyBorder="1" applyAlignment="1">
      <alignment vertical="center"/>
    </xf>
    <xf numFmtId="0" fontId="29" fillId="0" borderId="0" xfId="14" applyFont="1" applyAlignment="1">
      <alignment vertical="center"/>
    </xf>
    <xf numFmtId="168" fontId="12" fillId="0" borderId="0" xfId="14" applyNumberFormat="1"/>
    <xf numFmtId="1" fontId="12" fillId="0" borderId="0" xfId="14" applyNumberFormat="1"/>
    <xf numFmtId="0" fontId="31" fillId="0" borderId="0" xfId="16"/>
    <xf numFmtId="0" fontId="11" fillId="0" borderId="0" xfId="19"/>
    <xf numFmtId="0" fontId="31" fillId="2" borderId="0" xfId="16" applyFill="1"/>
    <xf numFmtId="0" fontId="10" fillId="0" borderId="0" xfId="21"/>
    <xf numFmtId="0" fontId="10" fillId="0" borderId="0" xfId="21" applyAlignment="1">
      <alignment vertical="center"/>
    </xf>
    <xf numFmtId="0" fontId="29" fillId="0" borderId="0" xfId="21" applyFont="1" applyAlignment="1">
      <alignment vertical="center"/>
    </xf>
    <xf numFmtId="0" fontId="10" fillId="0" borderId="0" xfId="21" applyAlignment="1">
      <alignment vertical="center" wrapText="1"/>
    </xf>
    <xf numFmtId="0" fontId="10" fillId="0" borderId="0" xfId="21" applyAlignment="1">
      <alignment horizontal="center" vertical="center"/>
    </xf>
    <xf numFmtId="0" fontId="32" fillId="0" borderId="0" xfId="21" applyFont="1" applyAlignment="1">
      <alignment horizontal="center" vertical="center"/>
    </xf>
    <xf numFmtId="0" fontId="9" fillId="2" borderId="0" xfId="24" applyFill="1" applyAlignment="1">
      <alignment horizontal="center" vertical="center"/>
    </xf>
    <xf numFmtId="0" fontId="9" fillId="2" borderId="0" xfId="24" applyFill="1"/>
    <xf numFmtId="9" fontId="0" fillId="2" borderId="0" xfId="25" applyFont="1" applyFill="1"/>
    <xf numFmtId="0" fontId="7" fillId="0" borderId="0" xfId="30"/>
    <xf numFmtId="0" fontId="5" fillId="0" borderId="0" xfId="34"/>
    <xf numFmtId="4" fontId="0" fillId="0" borderId="0" xfId="35" applyNumberFormat="1" applyFont="1"/>
    <xf numFmtId="0" fontId="40" fillId="2" borderId="0" xfId="36" applyFill="1"/>
    <xf numFmtId="0" fontId="20" fillId="2" borderId="0" xfId="36" applyFont="1" applyFill="1"/>
    <xf numFmtId="0" fontId="3" fillId="0" borderId="0" xfId="39"/>
    <xf numFmtId="0" fontId="2" fillId="0" borderId="0" xfId="41"/>
    <xf numFmtId="0" fontId="37" fillId="0" borderId="0" xfId="41" applyFont="1"/>
    <xf numFmtId="168" fontId="39" fillId="0" borderId="0" xfId="41" applyNumberFormat="1" applyFont="1"/>
    <xf numFmtId="0" fontId="39" fillId="0" borderId="0" xfId="41" applyFont="1" applyAlignment="1">
      <alignment horizontal="center"/>
    </xf>
    <xf numFmtId="0" fontId="39" fillId="0" borderId="0" xfId="41" applyFont="1" applyAlignment="1">
      <alignment vertical="top" wrapText="1"/>
    </xf>
    <xf numFmtId="0" fontId="42" fillId="0" borderId="0" xfId="0" applyFont="1" applyAlignment="1">
      <alignment wrapText="1"/>
    </xf>
    <xf numFmtId="165" fontId="42" fillId="0" borderId="0" xfId="1" applyNumberFormat="1" applyFont="1"/>
    <xf numFmtId="0" fontId="43" fillId="0" borderId="0" xfId="16" applyFont="1"/>
    <xf numFmtId="0" fontId="1" fillId="0" borderId="0" xfId="41" applyFont="1"/>
    <xf numFmtId="0" fontId="48" fillId="0" borderId="0" xfId="21" applyFont="1"/>
    <xf numFmtId="0" fontId="1" fillId="0" borderId="0" xfId="12" applyFont="1"/>
    <xf numFmtId="0" fontId="19" fillId="0" borderId="0" xfId="16" applyFont="1"/>
    <xf numFmtId="0" fontId="0" fillId="0" borderId="0" xfId="0" applyAlignment="1">
      <alignment horizontal="center" wrapText="1"/>
    </xf>
    <xf numFmtId="0" fontId="42" fillId="0" borderId="0" xfId="0" applyFont="1"/>
    <xf numFmtId="0" fontId="49" fillId="0" borderId="0" xfId="0" applyFont="1"/>
    <xf numFmtId="0" fontId="50" fillId="0" borderId="0" xfId="0" applyFont="1"/>
    <xf numFmtId="165" fontId="49" fillId="0" borderId="0" xfId="1" applyNumberFormat="1" applyFont="1" applyBorder="1"/>
    <xf numFmtId="165" fontId="49" fillId="0" borderId="8" xfId="1" applyNumberFormat="1" applyFont="1" applyBorder="1"/>
    <xf numFmtId="9" fontId="49" fillId="0" borderId="0" xfId="1" applyFont="1" applyBorder="1"/>
    <xf numFmtId="0" fontId="52" fillId="0" borderId="0" xfId="21" applyFont="1"/>
    <xf numFmtId="165" fontId="1" fillId="0" borderId="0" xfId="1" applyNumberFormat="1" applyFont="1" applyFill="1" applyBorder="1"/>
    <xf numFmtId="170" fontId="1" fillId="0" borderId="0" xfId="12" applyNumberFormat="1" applyFont="1"/>
    <xf numFmtId="0" fontId="57" fillId="0" borderId="0" xfId="0" applyFont="1"/>
    <xf numFmtId="0" fontId="17" fillId="0" borderId="13" xfId="0" applyFont="1" applyBorder="1"/>
    <xf numFmtId="0" fontId="58" fillId="0" borderId="0" xfId="0" applyFont="1"/>
    <xf numFmtId="9" fontId="49" fillId="0" borderId="0" xfId="0" applyNumberFormat="1" applyFont="1"/>
    <xf numFmtId="0" fontId="30" fillId="0" borderId="0" xfId="0" applyFont="1" applyAlignment="1">
      <alignment horizontal="center" wrapText="1"/>
    </xf>
    <xf numFmtId="0" fontId="50" fillId="0" borderId="13" xfId="0" quotePrefix="1" applyFont="1" applyBorder="1" applyAlignment="1">
      <alignment horizontal="center" vertical="center" wrapText="1"/>
    </xf>
    <xf numFmtId="0" fontId="50" fillId="0" borderId="19" xfId="0" quotePrefix="1" applyFont="1" applyBorder="1" applyAlignment="1">
      <alignment horizontal="center" vertical="center" wrapText="1"/>
    </xf>
    <xf numFmtId="0" fontId="50" fillId="0" borderId="13" xfId="0" applyFont="1" applyBorder="1" applyAlignment="1">
      <alignment horizontal="center" vertical="center" wrapText="1"/>
    </xf>
    <xf numFmtId="0" fontId="50" fillId="0" borderId="19" xfId="0" applyFont="1" applyBorder="1" applyAlignment="1">
      <alignment horizontal="center" vertical="center" wrapText="1"/>
    </xf>
    <xf numFmtId="0" fontId="50" fillId="0" borderId="20" xfId="0" applyFont="1" applyBorder="1" applyAlignment="1">
      <alignment horizontal="center" vertical="center" wrapText="1"/>
    </xf>
    <xf numFmtId="0" fontId="49" fillId="0" borderId="14" xfId="0" applyFont="1" applyBorder="1" applyAlignment="1">
      <alignment horizontal="center"/>
    </xf>
    <xf numFmtId="0" fontId="49" fillId="0" borderId="14" xfId="0" applyFont="1" applyBorder="1" applyAlignment="1">
      <alignment horizontal="center" wrapText="1"/>
    </xf>
    <xf numFmtId="3" fontId="49" fillId="0" borderId="14" xfId="0" applyNumberFormat="1" applyFont="1" applyBorder="1" applyAlignment="1">
      <alignment horizontal="center"/>
    </xf>
    <xf numFmtId="165" fontId="49" fillId="0" borderId="14" xfId="1" applyNumberFormat="1" applyFont="1" applyBorder="1" applyAlignment="1">
      <alignment horizontal="center"/>
    </xf>
    <xf numFmtId="0" fontId="49" fillId="0" borderId="0" xfId="0" applyFont="1" applyAlignment="1">
      <alignment horizontal="center"/>
    </xf>
    <xf numFmtId="0" fontId="49" fillId="0" borderId="0" xfId="0" applyFont="1" applyAlignment="1">
      <alignment horizontal="center" wrapText="1"/>
    </xf>
    <xf numFmtId="3" fontId="49" fillId="0" borderId="0" xfId="0" applyNumberFormat="1" applyFont="1" applyAlignment="1">
      <alignment horizontal="center"/>
    </xf>
    <xf numFmtId="165" fontId="49" fillId="0" borderId="0" xfId="1" applyNumberFormat="1" applyFont="1" applyBorder="1" applyAlignment="1">
      <alignment horizontal="center"/>
    </xf>
    <xf numFmtId="0" fontId="49" fillId="3" borderId="0" xfId="0" applyFont="1" applyFill="1" applyAlignment="1">
      <alignment horizontal="center"/>
    </xf>
    <xf numFmtId="0" fontId="49" fillId="3" borderId="0" xfId="0" applyFont="1" applyFill="1" applyAlignment="1">
      <alignment horizontal="center" wrapText="1"/>
    </xf>
    <xf numFmtId="3" fontId="49" fillId="3" borderId="0" xfId="0" applyNumberFormat="1" applyFont="1" applyFill="1" applyAlignment="1">
      <alignment horizontal="center"/>
    </xf>
    <xf numFmtId="165" fontId="49" fillId="3" borderId="0" xfId="1" applyNumberFormat="1" applyFont="1" applyFill="1" applyBorder="1" applyAlignment="1">
      <alignment horizontal="center"/>
    </xf>
    <xf numFmtId="0" fontId="49" fillId="0" borderId="5" xfId="0" applyFont="1" applyBorder="1" applyAlignment="1">
      <alignment horizontal="center"/>
    </xf>
    <xf numFmtId="0" fontId="49" fillId="0" borderId="5" xfId="0" applyFont="1" applyBorder="1" applyAlignment="1">
      <alignment horizontal="center" wrapText="1"/>
    </xf>
    <xf numFmtId="3" fontId="49" fillId="0" borderId="5" xfId="0" applyNumberFormat="1" applyFont="1" applyBorder="1" applyAlignment="1">
      <alignment horizontal="center"/>
    </xf>
    <xf numFmtId="165" fontId="49" fillId="0" borderId="5" xfId="1" applyNumberFormat="1" applyFont="1" applyBorder="1" applyAlignment="1">
      <alignment horizontal="center"/>
    </xf>
    <xf numFmtId="165" fontId="49" fillId="0" borderId="0" xfId="1" applyNumberFormat="1" applyFont="1" applyFill="1" applyBorder="1" applyAlignment="1">
      <alignment horizontal="center"/>
    </xf>
    <xf numFmtId="43" fontId="49" fillId="0" borderId="0" xfId="2" applyFont="1" applyFill="1" applyBorder="1"/>
    <xf numFmtId="167" fontId="49" fillId="0" borderId="0" xfId="2" applyNumberFormat="1" applyFont="1" applyFill="1" applyBorder="1"/>
    <xf numFmtId="43" fontId="49" fillId="0" borderId="8" xfId="2" applyFont="1" applyFill="1" applyBorder="1"/>
    <xf numFmtId="167" fontId="49" fillId="0" borderId="8" xfId="2" applyNumberFormat="1" applyFont="1" applyFill="1" applyBorder="1"/>
    <xf numFmtId="0" fontId="19" fillId="0" borderId="0" xfId="6"/>
    <xf numFmtId="0" fontId="54" fillId="0" borderId="0" xfId="6" applyFont="1"/>
    <xf numFmtId="0" fontId="53" fillId="0" borderId="0" xfId="6" applyFont="1"/>
    <xf numFmtId="0" fontId="50" fillId="0" borderId="6" xfId="6" applyFont="1" applyBorder="1" applyAlignment="1">
      <alignment horizontal="center" vertical="center" wrapText="1"/>
    </xf>
    <xf numFmtId="9" fontId="50" fillId="0" borderId="6" xfId="6" applyNumberFormat="1" applyFont="1" applyBorder="1" applyAlignment="1">
      <alignment horizontal="center" vertical="center" wrapText="1"/>
    </xf>
    <xf numFmtId="0" fontId="20" fillId="0" borderId="0" xfId="6" applyFont="1"/>
    <xf numFmtId="0" fontId="49" fillId="0" borderId="0" xfId="6" applyFont="1"/>
    <xf numFmtId="0" fontId="49" fillId="0" borderId="8" xfId="0" applyFont="1" applyBorder="1"/>
    <xf numFmtId="0" fontId="49" fillId="0" borderId="8" xfId="6" applyFont="1" applyBorder="1"/>
    <xf numFmtId="0" fontId="23" fillId="0" borderId="0" xfId="0" applyFont="1"/>
    <xf numFmtId="0" fontId="50" fillId="0" borderId="12" xfId="0" applyFont="1" applyBorder="1"/>
    <xf numFmtId="0" fontId="49" fillId="0" borderId="15" xfId="0" applyFont="1" applyBorder="1" applyAlignment="1">
      <alignment horizontal="center" vertical="center"/>
    </xf>
    <xf numFmtId="0" fontId="49" fillId="0" borderId="16" xfId="0" applyFont="1" applyBorder="1" applyAlignment="1">
      <alignment horizontal="center" vertical="center" wrapText="1"/>
    </xf>
    <xf numFmtId="3" fontId="49" fillId="0" borderId="0" xfId="0" applyNumberFormat="1" applyFont="1" applyAlignment="1">
      <alignment horizontal="center" vertical="center"/>
    </xf>
    <xf numFmtId="3" fontId="49" fillId="0" borderId="0" xfId="0" applyNumberFormat="1" applyFont="1" applyAlignment="1">
      <alignment horizontal="center" vertical="center" wrapText="1"/>
    </xf>
    <xf numFmtId="165" fontId="49" fillId="0" borderId="0" xfId="1" applyNumberFormat="1" applyFont="1" applyBorder="1" applyAlignment="1">
      <alignment horizontal="center" vertical="center" wrapText="1"/>
    </xf>
    <xf numFmtId="0" fontId="49" fillId="0" borderId="14" xfId="0" applyFont="1" applyBorder="1"/>
    <xf numFmtId="0" fontId="49" fillId="0" borderId="4" xfId="0" applyFont="1" applyBorder="1" applyAlignment="1">
      <alignment horizontal="center" vertical="center"/>
    </xf>
    <xf numFmtId="0" fontId="49" fillId="0" borderId="4" xfId="0" applyFont="1" applyBorder="1" applyAlignment="1">
      <alignment horizontal="center" vertical="center" wrapText="1"/>
    </xf>
    <xf numFmtId="37" fontId="49" fillId="0" borderId="0" xfId="0" applyNumberFormat="1" applyFont="1" applyAlignment="1">
      <alignment horizontal="center"/>
    </xf>
    <xf numFmtId="0" fontId="49" fillId="0" borderId="5" xfId="0" applyFont="1" applyBorder="1"/>
    <xf numFmtId="0" fontId="49" fillId="0" borderId="0" xfId="30" applyFont="1"/>
    <xf numFmtId="0" fontId="49" fillId="0" borderId="0" xfId="30" applyFont="1" applyAlignment="1">
      <alignment horizontal="center" vertical="center"/>
    </xf>
    <xf numFmtId="0" fontId="60" fillId="0" borderId="0" xfId="30" applyFont="1"/>
    <xf numFmtId="9" fontId="49" fillId="0" borderId="0" xfId="31" applyFont="1" applyFill="1" applyBorder="1"/>
    <xf numFmtId="0" fontId="50" fillId="0" borderId="1" xfId="0" applyFont="1" applyBorder="1"/>
    <xf numFmtId="0" fontId="50" fillId="0" borderId="23" xfId="0" applyFont="1" applyBorder="1"/>
    <xf numFmtId="0" fontId="49" fillId="0" borderId="3" xfId="0" applyFont="1" applyBorder="1"/>
    <xf numFmtId="0" fontId="49" fillId="0" borderId="21" xfId="0" applyFont="1" applyBorder="1"/>
    <xf numFmtId="9" fontId="49" fillId="0" borderId="21" xfId="1" applyFont="1" applyBorder="1" applyAlignment="1">
      <alignment horizontal="center"/>
    </xf>
    <xf numFmtId="9" fontId="49" fillId="0" borderId="0" xfId="1" applyFont="1" applyBorder="1" applyAlignment="1">
      <alignment horizontal="center"/>
    </xf>
    <xf numFmtId="9" fontId="49" fillId="0" borderId="3" xfId="1" applyFont="1" applyBorder="1" applyAlignment="1">
      <alignment horizontal="center"/>
    </xf>
    <xf numFmtId="0" fontId="59" fillId="0" borderId="0" xfId="12" applyFont="1" applyAlignment="1">
      <alignment horizontal="left" vertical="center"/>
    </xf>
    <xf numFmtId="0" fontId="46" fillId="0" borderId="0" xfId="12" applyFont="1"/>
    <xf numFmtId="0" fontId="46" fillId="0" borderId="0" xfId="12" applyFont="1" applyAlignment="1">
      <alignment vertical="center"/>
    </xf>
    <xf numFmtId="0" fontId="50" fillId="0" borderId="0" xfId="12" applyFont="1" applyAlignment="1">
      <alignment horizontal="left" vertical="center"/>
    </xf>
    <xf numFmtId="0" fontId="49" fillId="0" borderId="0" xfId="12" applyFont="1"/>
    <xf numFmtId="0" fontId="49" fillId="0" borderId="0" xfId="12" applyFont="1" applyAlignment="1">
      <alignment vertical="center"/>
    </xf>
    <xf numFmtId="0" fontId="61" fillId="0" borderId="2" xfId="12" applyFont="1" applyBorder="1" applyAlignment="1">
      <alignment vertical="center"/>
    </xf>
    <xf numFmtId="0" fontId="62" fillId="0" borderId="2" xfId="12" applyFont="1" applyBorder="1" applyAlignment="1">
      <alignment horizontal="center" vertical="center"/>
    </xf>
    <xf numFmtId="0" fontId="49" fillId="0" borderId="21" xfId="12" applyFont="1" applyBorder="1" applyAlignment="1">
      <alignment vertical="center"/>
    </xf>
    <xf numFmtId="168" fontId="49" fillId="0" borderId="21" xfId="12" applyNumberFormat="1" applyFont="1" applyBorder="1" applyAlignment="1">
      <alignment horizontal="center" vertical="center"/>
    </xf>
    <xf numFmtId="168" fontId="49" fillId="0" borderId="0" xfId="12" applyNumberFormat="1" applyFont="1" applyAlignment="1">
      <alignment horizontal="center" vertical="center"/>
    </xf>
    <xf numFmtId="0" fontId="49" fillId="0" borderId="3" xfId="12" applyFont="1" applyBorder="1" applyAlignment="1">
      <alignment vertical="center"/>
    </xf>
    <xf numFmtId="168" fontId="49" fillId="0" borderId="3" xfId="12" applyNumberFormat="1" applyFont="1" applyBorder="1" applyAlignment="1">
      <alignment horizontal="center" vertical="center"/>
    </xf>
    <xf numFmtId="0" fontId="37" fillId="0" borderId="0" xfId="12" applyFont="1" applyAlignment="1">
      <alignment horizontal="left" vertical="center"/>
    </xf>
    <xf numFmtId="0" fontId="37" fillId="0" borderId="0" xfId="12" applyFont="1" applyAlignment="1">
      <alignment horizontal="center" vertical="center"/>
    </xf>
    <xf numFmtId="0" fontId="46" fillId="0" borderId="0" xfId="12" applyFont="1" applyAlignment="1">
      <alignment horizontal="center" vertical="center"/>
    </xf>
    <xf numFmtId="166" fontId="42" fillId="0" borderId="0" xfId="13" applyNumberFormat="1" applyFont="1" applyBorder="1" applyAlignment="1">
      <alignment vertical="center"/>
    </xf>
    <xf numFmtId="0" fontId="37" fillId="0" borderId="2" xfId="12" applyFont="1" applyBorder="1" applyAlignment="1">
      <alignment horizontal="center" vertical="center"/>
    </xf>
    <xf numFmtId="166" fontId="42" fillId="0" borderId="0" xfId="13" applyNumberFormat="1" applyFont="1" applyBorder="1"/>
    <xf numFmtId="0" fontId="46" fillId="0" borderId="3" xfId="12" applyFont="1" applyBorder="1" applyAlignment="1">
      <alignment horizontal="center" vertical="center"/>
    </xf>
    <xf numFmtId="166" fontId="42" fillId="0" borderId="3" xfId="13" applyNumberFormat="1" applyFont="1" applyBorder="1"/>
    <xf numFmtId="0" fontId="37" fillId="0" borderId="0" xfId="12" applyFont="1" applyAlignment="1">
      <alignment vertical="center"/>
    </xf>
    <xf numFmtId="0" fontId="46" fillId="0" borderId="21" xfId="12" applyFont="1" applyBorder="1" applyAlignment="1">
      <alignment horizontal="center" vertical="center"/>
    </xf>
    <xf numFmtId="2" fontId="46" fillId="0" borderId="21" xfId="12" applyNumberFormat="1" applyFont="1" applyBorder="1" applyAlignment="1">
      <alignment horizontal="center" vertical="center"/>
    </xf>
    <xf numFmtId="2" fontId="46" fillId="0" borderId="0" xfId="12" applyNumberFormat="1" applyFont="1" applyAlignment="1">
      <alignment horizontal="center" vertical="center"/>
    </xf>
    <xf numFmtId="2" fontId="46" fillId="0" borderId="3" xfId="12" applyNumberFormat="1" applyFont="1" applyBorder="1" applyAlignment="1">
      <alignment horizontal="center" vertical="center"/>
    </xf>
    <xf numFmtId="166" fontId="42" fillId="0" borderId="21" xfId="13" applyNumberFormat="1" applyFont="1" applyBorder="1"/>
    <xf numFmtId="0" fontId="59" fillId="0" borderId="0" xfId="12" applyFont="1"/>
    <xf numFmtId="0" fontId="37" fillId="0" borderId="2" xfId="12" applyFont="1" applyBorder="1" applyAlignment="1">
      <alignment horizontal="center"/>
    </xf>
    <xf numFmtId="0" fontId="46" fillId="0" borderId="0" xfId="12" applyFont="1" applyAlignment="1">
      <alignment horizontal="left" vertical="center"/>
    </xf>
    <xf numFmtId="165" fontId="42" fillId="0" borderId="0" xfId="1" applyNumberFormat="1" applyFont="1" applyBorder="1" applyAlignment="1">
      <alignment horizontal="center" vertical="center"/>
    </xf>
    <xf numFmtId="0" fontId="46" fillId="0" borderId="3" xfId="12" applyFont="1" applyBorder="1" applyAlignment="1">
      <alignment horizontal="left" vertical="center"/>
    </xf>
    <xf numFmtId="0" fontId="49" fillId="0" borderId="0" xfId="0" applyFont="1" applyAlignment="1">
      <alignment horizontal="justify" vertical="center"/>
    </xf>
    <xf numFmtId="0" fontId="59" fillId="0" borderId="0" xfId="14" applyFont="1" applyAlignment="1">
      <alignment horizontal="left" vertical="center"/>
    </xf>
    <xf numFmtId="0" fontId="46" fillId="0" borderId="0" xfId="14" applyFont="1"/>
    <xf numFmtId="0" fontId="37" fillId="0" borderId="0" xfId="14" applyFont="1" applyAlignment="1">
      <alignment horizontal="left" vertical="center"/>
    </xf>
    <xf numFmtId="0" fontId="37" fillId="0" borderId="0" xfId="14" applyFont="1" applyAlignment="1">
      <alignment horizontal="center" vertical="center"/>
    </xf>
    <xf numFmtId="0" fontId="46" fillId="0" borderId="0" xfId="14" applyFont="1" applyAlignment="1">
      <alignment vertical="center"/>
    </xf>
    <xf numFmtId="0" fontId="46" fillId="0" borderId="0" xfId="14" applyFont="1" applyAlignment="1">
      <alignment horizontal="center" vertical="center"/>
    </xf>
    <xf numFmtId="166" fontId="42" fillId="0" borderId="0" xfId="15" applyNumberFormat="1" applyFont="1" applyBorder="1" applyAlignment="1">
      <alignment vertical="center"/>
    </xf>
    <xf numFmtId="0" fontId="37" fillId="0" borderId="2" xfId="14" applyFont="1" applyBorder="1" applyAlignment="1">
      <alignment horizontal="center" vertical="center"/>
    </xf>
    <xf numFmtId="166" fontId="42" fillId="0" borderId="0" xfId="15" applyNumberFormat="1" applyFont="1" applyBorder="1"/>
    <xf numFmtId="0" fontId="46" fillId="0" borderId="3" xfId="14" applyFont="1" applyBorder="1" applyAlignment="1">
      <alignment horizontal="center" vertical="center"/>
    </xf>
    <xf numFmtId="166" fontId="42" fillId="0" borderId="3" xfId="15" applyNumberFormat="1" applyFont="1" applyBorder="1"/>
    <xf numFmtId="0" fontId="37" fillId="0" borderId="0" xfId="14" applyFont="1" applyAlignment="1">
      <alignment vertical="center"/>
    </xf>
    <xf numFmtId="0" fontId="46" fillId="0" borderId="21" xfId="14" applyFont="1" applyBorder="1" applyAlignment="1">
      <alignment horizontal="center" vertical="center"/>
    </xf>
    <xf numFmtId="2" fontId="46" fillId="0" borderId="21" xfId="14" applyNumberFormat="1" applyFont="1" applyBorder="1" applyAlignment="1">
      <alignment horizontal="center" vertical="center"/>
    </xf>
    <xf numFmtId="2" fontId="46" fillId="0" borderId="0" xfId="14" applyNumberFormat="1" applyFont="1" applyAlignment="1">
      <alignment horizontal="center" vertical="center"/>
    </xf>
    <xf numFmtId="2" fontId="46" fillId="0" borderId="3" xfId="14" applyNumberFormat="1" applyFont="1" applyBorder="1" applyAlignment="1">
      <alignment horizontal="center" vertical="center"/>
    </xf>
    <xf numFmtId="166" fontId="42" fillId="0" borderId="21" xfId="15" applyNumberFormat="1" applyFont="1" applyBorder="1"/>
    <xf numFmtId="0" fontId="50" fillId="0" borderId="0" xfId="39" applyFont="1"/>
    <xf numFmtId="0" fontId="49" fillId="0" borderId="0" xfId="39" applyFont="1"/>
    <xf numFmtId="0" fontId="49" fillId="0" borderId="2" xfId="39" applyFont="1" applyBorder="1"/>
    <xf numFmtId="0" fontId="50" fillId="0" borderId="3" xfId="39" applyFont="1" applyBorder="1" applyAlignment="1">
      <alignment horizontal="center" vertical="center"/>
    </xf>
    <xf numFmtId="0" fontId="50" fillId="0" borderId="2" xfId="39" applyFont="1" applyBorder="1" applyAlignment="1">
      <alignment horizontal="center" vertical="center"/>
    </xf>
    <xf numFmtId="0" fontId="49" fillId="0" borderId="21" xfId="39" applyFont="1" applyBorder="1" applyAlignment="1">
      <alignment horizontal="left" vertical="center" indent="1"/>
    </xf>
    <xf numFmtId="2" fontId="63" fillId="0" borderId="0" xfId="39" applyNumberFormat="1" applyFont="1" applyAlignment="1">
      <alignment horizontal="center" vertical="center"/>
    </xf>
    <xf numFmtId="0" fontId="49" fillId="0" borderId="0" xfId="39" applyFont="1" applyAlignment="1">
      <alignment horizontal="left" vertical="center" indent="1"/>
    </xf>
    <xf numFmtId="0" fontId="49" fillId="0" borderId="3" xfId="39" applyFont="1" applyBorder="1" applyAlignment="1">
      <alignment horizontal="left" vertical="center" indent="1"/>
    </xf>
    <xf numFmtId="2" fontId="63" fillId="0" borderId="3" xfId="39" applyNumberFormat="1" applyFont="1" applyBorder="1" applyAlignment="1">
      <alignment horizontal="center" vertical="center"/>
    </xf>
    <xf numFmtId="0" fontId="50" fillId="0" borderId="0" xfId="14" applyFont="1"/>
    <xf numFmtId="0" fontId="49" fillId="0" borderId="0" xfId="14" applyFont="1"/>
    <xf numFmtId="0" fontId="50" fillId="0" borderId="2" xfId="14" applyFont="1" applyBorder="1"/>
    <xf numFmtId="0" fontId="50" fillId="0" borderId="2" xfId="14" applyFont="1" applyBorder="1" applyAlignment="1">
      <alignment horizontal="center" vertical="center" wrapText="1"/>
    </xf>
    <xf numFmtId="168" fontId="49" fillId="0" borderId="0" xfId="14" applyNumberFormat="1" applyFont="1" applyAlignment="1">
      <alignment horizontal="center" vertical="center"/>
    </xf>
    <xf numFmtId="168" fontId="49" fillId="0" borderId="0" xfId="14" applyNumberFormat="1" applyFont="1"/>
    <xf numFmtId="0" fontId="49" fillId="0" borderId="3" xfId="14" applyFont="1" applyBorder="1"/>
    <xf numFmtId="168" fontId="49" fillId="0" borderId="3" xfId="14" applyNumberFormat="1" applyFont="1" applyBorder="1" applyAlignment="1">
      <alignment horizontal="center" vertical="center"/>
    </xf>
    <xf numFmtId="0" fontId="50" fillId="4" borderId="0" xfId="14" applyFont="1" applyFill="1"/>
    <xf numFmtId="168" fontId="50" fillId="4" borderId="0" xfId="14" applyNumberFormat="1" applyFont="1" applyFill="1" applyAlignment="1">
      <alignment horizontal="center" vertical="center"/>
    </xf>
    <xf numFmtId="0" fontId="50" fillId="4" borderId="3" xfId="14" applyFont="1" applyFill="1" applyBorder="1"/>
    <xf numFmtId="168" fontId="50" fillId="4" borderId="3" xfId="14" applyNumberFormat="1" applyFont="1" applyFill="1" applyBorder="1" applyAlignment="1">
      <alignment horizontal="center" vertical="center"/>
    </xf>
    <xf numFmtId="0" fontId="53" fillId="0" borderId="0" xfId="16" applyFont="1"/>
    <xf numFmtId="165" fontId="49" fillId="0" borderId="0" xfId="17" applyNumberFormat="1" applyFont="1" applyAlignment="1">
      <alignment horizontal="center"/>
    </xf>
    <xf numFmtId="0" fontId="50" fillId="0" borderId="2" xfId="0" applyFont="1" applyBorder="1"/>
    <xf numFmtId="0" fontId="49" fillId="5" borderId="2" xfId="0" applyFont="1" applyFill="1" applyBorder="1"/>
    <xf numFmtId="165" fontId="49" fillId="5" borderId="2" xfId="17" applyNumberFormat="1" applyFont="1" applyFill="1" applyBorder="1" applyAlignment="1">
      <alignment horizontal="center"/>
    </xf>
    <xf numFmtId="0" fontId="63" fillId="0" borderId="0" xfId="19" applyFont="1" applyAlignment="1">
      <alignment vertical="center"/>
    </xf>
    <xf numFmtId="0" fontId="63" fillId="0" borderId="0" xfId="19" applyFont="1" applyAlignment="1">
      <alignment horizontal="center" vertical="center"/>
    </xf>
    <xf numFmtId="165" fontId="63" fillId="0" borderId="0" xfId="20" applyNumberFormat="1" applyFont="1" applyFill="1" applyBorder="1" applyAlignment="1">
      <alignment horizontal="center" vertical="center"/>
    </xf>
    <xf numFmtId="0" fontId="64" fillId="0" borderId="26" xfId="19" applyFont="1" applyBorder="1" applyAlignment="1">
      <alignment vertical="center"/>
    </xf>
    <xf numFmtId="0" fontId="64" fillId="0" borderId="27" xfId="19" applyFont="1" applyBorder="1" applyAlignment="1">
      <alignment vertical="center"/>
    </xf>
    <xf numFmtId="0" fontId="64" fillId="0" borderId="27" xfId="19" applyFont="1" applyBorder="1" applyAlignment="1">
      <alignment horizontal="center" vertical="center"/>
    </xf>
    <xf numFmtId="0" fontId="64" fillId="0" borderId="28" xfId="19" applyFont="1" applyBorder="1" applyAlignment="1">
      <alignment horizontal="center" vertical="center"/>
    </xf>
    <xf numFmtId="0" fontId="63" fillId="0" borderId="29" xfId="19" applyFont="1" applyBorder="1" applyAlignment="1">
      <alignment vertical="center"/>
    </xf>
    <xf numFmtId="165" fontId="63" fillId="0" borderId="29" xfId="20" applyNumberFormat="1" applyFont="1" applyFill="1" applyBorder="1" applyAlignment="1">
      <alignment horizontal="center" vertical="center"/>
    </xf>
    <xf numFmtId="165" fontId="42" fillId="0" borderId="3" xfId="1" applyNumberFormat="1" applyFont="1" applyBorder="1" applyAlignment="1">
      <alignment horizontal="center" vertical="center"/>
    </xf>
    <xf numFmtId="0" fontId="49" fillId="5" borderId="21" xfId="12" applyFont="1" applyFill="1" applyBorder="1" applyAlignment="1">
      <alignment vertical="center"/>
    </xf>
    <xf numFmtId="168" fontId="49" fillId="5" borderId="21" xfId="12" applyNumberFormat="1" applyFont="1" applyFill="1" applyBorder="1" applyAlignment="1">
      <alignment horizontal="center" vertical="center"/>
    </xf>
    <xf numFmtId="0" fontId="49" fillId="5" borderId="0" xfId="12" applyFont="1" applyFill="1" applyAlignment="1">
      <alignment vertical="center"/>
    </xf>
    <xf numFmtId="0" fontId="49" fillId="5" borderId="0" xfId="12" applyFont="1" applyFill="1" applyAlignment="1">
      <alignment vertical="center" wrapText="1"/>
    </xf>
    <xf numFmtId="168" fontId="49" fillId="5" borderId="0" xfId="12" applyNumberFormat="1" applyFont="1" applyFill="1" applyAlignment="1">
      <alignment horizontal="center" vertical="center"/>
    </xf>
    <xf numFmtId="0" fontId="49" fillId="5" borderId="3" xfId="12" applyFont="1" applyFill="1" applyBorder="1" applyAlignment="1">
      <alignment vertical="center"/>
    </xf>
    <xf numFmtId="168" fontId="49" fillId="5" borderId="3" xfId="12" applyNumberFormat="1" applyFont="1" applyFill="1" applyBorder="1" applyAlignment="1">
      <alignment horizontal="center" vertical="center"/>
    </xf>
    <xf numFmtId="0" fontId="49" fillId="0" borderId="0" xfId="30" applyFont="1" applyAlignment="1">
      <alignment horizontal="center"/>
    </xf>
    <xf numFmtId="168" fontId="49" fillId="0" borderId="0" xfId="30" applyNumberFormat="1" applyFont="1"/>
    <xf numFmtId="0" fontId="49" fillId="0" borderId="3" xfId="30" applyFont="1" applyBorder="1" applyAlignment="1">
      <alignment horizontal="center"/>
    </xf>
    <xf numFmtId="168" fontId="49" fillId="0" borderId="3" xfId="30" applyNumberFormat="1" applyFont="1" applyBorder="1"/>
    <xf numFmtId="0" fontId="49" fillId="0" borderId="21" xfId="30" applyFont="1" applyBorder="1" applyAlignment="1">
      <alignment horizontal="center"/>
    </xf>
    <xf numFmtId="9" fontId="49" fillId="0" borderId="21" xfId="31" applyFont="1" applyFill="1" applyBorder="1"/>
    <xf numFmtId="168" fontId="49" fillId="0" borderId="21" xfId="30" applyNumberFormat="1" applyFont="1" applyBorder="1"/>
    <xf numFmtId="168" fontId="49" fillId="0" borderId="0" xfId="0" applyNumberFormat="1" applyFont="1"/>
    <xf numFmtId="9" fontId="49" fillId="0" borderId="3" xfId="31" applyFont="1" applyFill="1" applyBorder="1"/>
    <xf numFmtId="0" fontId="38" fillId="0" borderId="0" xfId="0" applyFont="1" applyAlignment="1">
      <alignment horizontal="left" vertical="center"/>
    </xf>
    <xf numFmtId="0" fontId="50" fillId="0" borderId="0" xfId="0" applyFont="1" applyAlignment="1">
      <alignment horizontal="left" vertical="center"/>
    </xf>
    <xf numFmtId="0" fontId="50" fillId="0" borderId="0" xfId="0" applyFont="1" applyAlignment="1">
      <alignment horizontal="center" vertical="center"/>
    </xf>
    <xf numFmtId="0" fontId="49" fillId="2" borderId="0" xfId="16" applyFont="1" applyFill="1" applyAlignment="1">
      <alignment horizontal="center"/>
    </xf>
    <xf numFmtId="9" fontId="49" fillId="0" borderId="0" xfId="0" applyNumberFormat="1" applyFont="1" applyAlignment="1">
      <alignment horizontal="center"/>
    </xf>
    <xf numFmtId="165" fontId="49" fillId="0" borderId="0" xfId="0" applyNumberFormat="1" applyFont="1" applyAlignment="1">
      <alignment horizontal="center"/>
    </xf>
    <xf numFmtId="0" fontId="49" fillId="0" borderId="27" xfId="0" applyFont="1" applyBorder="1" applyAlignment="1">
      <alignment horizontal="center"/>
    </xf>
    <xf numFmtId="0" fontId="49" fillId="0" borderId="28" xfId="0" applyFont="1" applyBorder="1" applyAlignment="1">
      <alignment horizontal="center"/>
    </xf>
    <xf numFmtId="0" fontId="49" fillId="0" borderId="30" xfId="0" applyFont="1" applyBorder="1" applyAlignment="1">
      <alignment horizontal="center"/>
    </xf>
    <xf numFmtId="165" fontId="49" fillId="0" borderId="30" xfId="1" applyNumberFormat="1" applyFont="1" applyBorder="1" applyAlignment="1">
      <alignment horizontal="center"/>
    </xf>
    <xf numFmtId="0" fontId="49" fillId="5" borderId="25" xfId="0" applyFont="1" applyFill="1" applyBorder="1" applyAlignment="1">
      <alignment horizontal="center"/>
    </xf>
    <xf numFmtId="165" fontId="49" fillId="5" borderId="25" xfId="1" applyNumberFormat="1" applyFont="1" applyFill="1" applyBorder="1" applyAlignment="1">
      <alignment horizontal="center"/>
    </xf>
    <xf numFmtId="0" fontId="65" fillId="0" borderId="0" xfId="0" applyFont="1" applyAlignment="1">
      <alignment horizontal="left" vertical="center"/>
    </xf>
    <xf numFmtId="165" fontId="42" fillId="0" borderId="21" xfId="1" applyNumberFormat="1" applyFont="1" applyBorder="1"/>
    <xf numFmtId="165" fontId="42" fillId="0" borderId="3" xfId="1" applyNumberFormat="1" applyFont="1" applyBorder="1"/>
    <xf numFmtId="0" fontId="47" fillId="0" borderId="24" xfId="0" applyFont="1" applyBorder="1" applyAlignment="1">
      <alignment horizontal="center" vertical="center" wrapText="1"/>
    </xf>
    <xf numFmtId="165" fontId="47" fillId="0" borderId="1" xfId="1" applyNumberFormat="1" applyFont="1" applyBorder="1" applyAlignment="1">
      <alignment horizontal="center" vertical="center" wrapText="1"/>
    </xf>
    <xf numFmtId="0" fontId="47" fillId="0" borderId="1" xfId="0" applyFont="1" applyBorder="1" applyAlignment="1">
      <alignment horizontal="center" vertical="center" wrapText="1"/>
    </xf>
    <xf numFmtId="165" fontId="47" fillId="0" borderId="23" xfId="1" applyNumberFormat="1" applyFont="1" applyBorder="1" applyAlignment="1">
      <alignment horizontal="center" vertical="center" wrapText="1"/>
    </xf>
    <xf numFmtId="0" fontId="50" fillId="0" borderId="27" xfId="0" applyFont="1" applyBorder="1"/>
    <xf numFmtId="0" fontId="50" fillId="0" borderId="28" xfId="0" applyFont="1" applyBorder="1"/>
    <xf numFmtId="0" fontId="49" fillId="0" borderId="29" xfId="0" applyFont="1" applyBorder="1"/>
    <xf numFmtId="0" fontId="49" fillId="0" borderId="30" xfId="0" applyFont="1" applyBorder="1"/>
    <xf numFmtId="165" fontId="50" fillId="0" borderId="6" xfId="1" applyNumberFormat="1" applyFont="1" applyBorder="1"/>
    <xf numFmtId="165" fontId="49" fillId="0" borderId="0" xfId="1" applyNumberFormat="1" applyFont="1"/>
    <xf numFmtId="165" fontId="50" fillId="0" borderId="26" xfId="1" applyNumberFormat="1" applyFont="1" applyBorder="1"/>
    <xf numFmtId="165" fontId="50" fillId="0" borderId="27" xfId="1" applyNumberFormat="1" applyFont="1" applyBorder="1"/>
    <xf numFmtId="165" fontId="50" fillId="0" borderId="28" xfId="1" applyNumberFormat="1" applyFont="1" applyBorder="1"/>
    <xf numFmtId="165" fontId="49" fillId="0" borderId="29" xfId="1" applyNumberFormat="1" applyFont="1" applyBorder="1"/>
    <xf numFmtId="165" fontId="49" fillId="5" borderId="25" xfId="1" applyNumberFormat="1" applyFont="1" applyFill="1" applyBorder="1"/>
    <xf numFmtId="0" fontId="51" fillId="0" borderId="0" xfId="0" applyFont="1"/>
    <xf numFmtId="0" fontId="37" fillId="0" borderId="0" xfId="0" applyFont="1"/>
    <xf numFmtId="9" fontId="49" fillId="0" borderId="29" xfId="1" applyFont="1" applyBorder="1"/>
    <xf numFmtId="0" fontId="50" fillId="0" borderId="26" xfId="0" applyFont="1" applyBorder="1" applyAlignment="1">
      <alignment horizontal="center" vertical="center" wrapText="1"/>
    </xf>
    <xf numFmtId="0" fontId="50" fillId="0" borderId="27" xfId="0" applyFont="1" applyBorder="1" applyAlignment="1">
      <alignment horizontal="center" vertical="center" wrapText="1"/>
    </xf>
    <xf numFmtId="0" fontId="50" fillId="0" borderId="28" xfId="0" applyFont="1" applyBorder="1" applyAlignment="1">
      <alignment horizontal="center" vertical="center" wrapText="1"/>
    </xf>
    <xf numFmtId="0" fontId="49" fillId="2" borderId="0" xfId="24" applyFont="1" applyFill="1"/>
    <xf numFmtId="0" fontId="49" fillId="2" borderId="0" xfId="24" applyFont="1" applyFill="1" applyAlignment="1">
      <alignment horizontal="center" vertical="center"/>
    </xf>
    <xf numFmtId="0" fontId="50" fillId="2" borderId="0" xfId="24" applyFont="1" applyFill="1"/>
    <xf numFmtId="0" fontId="49" fillId="2" borderId="0" xfId="24" applyFont="1" applyFill="1" applyAlignment="1">
      <alignment horizontal="left" vertical="center"/>
    </xf>
    <xf numFmtId="0" fontId="50" fillId="2" borderId="0" xfId="24" applyFont="1" applyFill="1" applyAlignment="1">
      <alignment horizontal="center" vertical="center"/>
    </xf>
    <xf numFmtId="0" fontId="49" fillId="2" borderId="21" xfId="24" applyFont="1" applyFill="1" applyBorder="1" applyAlignment="1">
      <alignment vertical="center"/>
    </xf>
    <xf numFmtId="0" fontId="49" fillId="2" borderId="18" xfId="24" applyFont="1" applyFill="1" applyBorder="1" applyAlignment="1">
      <alignment horizontal="center" vertical="center" wrapText="1"/>
    </xf>
    <xf numFmtId="9" fontId="49" fillId="2" borderId="0" xfId="25" applyFont="1" applyFill="1" applyAlignment="1">
      <alignment horizontal="center" vertical="center"/>
    </xf>
    <xf numFmtId="9" fontId="49" fillId="2" borderId="0" xfId="24" applyNumberFormat="1" applyFont="1" applyFill="1"/>
    <xf numFmtId="9" fontId="49" fillId="2" borderId="0" xfId="25" applyFont="1" applyFill="1" applyBorder="1" applyAlignment="1">
      <alignment horizontal="center" vertical="center"/>
    </xf>
    <xf numFmtId="0" fontId="49" fillId="2" borderId="3" xfId="24" applyFont="1" applyFill="1" applyBorder="1"/>
    <xf numFmtId="9" fontId="49" fillId="2" borderId="3" xfId="25" applyFont="1" applyFill="1" applyBorder="1" applyAlignment="1">
      <alignment horizontal="center" vertical="center"/>
    </xf>
    <xf numFmtId="0" fontId="49" fillId="5" borderId="3" xfId="24" applyFont="1" applyFill="1" applyBorder="1"/>
    <xf numFmtId="9" fontId="49" fillId="5" borderId="3" xfId="25" applyFont="1" applyFill="1" applyBorder="1" applyAlignment="1">
      <alignment horizontal="center" vertical="center"/>
    </xf>
    <xf numFmtId="9" fontId="49" fillId="5" borderId="0" xfId="24" applyNumberFormat="1" applyFont="1" applyFill="1"/>
    <xf numFmtId="9" fontId="49" fillId="2" borderId="0" xfId="25" applyFont="1" applyFill="1"/>
    <xf numFmtId="9" fontId="49" fillId="2" borderId="0" xfId="25" applyFont="1" applyFill="1" applyBorder="1"/>
    <xf numFmtId="0" fontId="59" fillId="2" borderId="0" xfId="24" applyFont="1" applyFill="1"/>
    <xf numFmtId="0" fontId="50" fillId="0" borderId="0" xfId="21" applyFont="1"/>
    <xf numFmtId="0" fontId="49" fillId="0" borderId="0" xfId="21" applyFont="1"/>
    <xf numFmtId="0" fontId="50" fillId="0" borderId="2" xfId="21" applyFont="1" applyBorder="1" applyAlignment="1">
      <alignment horizontal="center" vertical="center"/>
    </xf>
    <xf numFmtId="0" fontId="50" fillId="0" borderId="2" xfId="21" applyFont="1" applyBorder="1" applyAlignment="1">
      <alignment horizontal="center" vertical="center" wrapText="1"/>
    </xf>
    <xf numFmtId="0" fontId="49" fillId="0" borderId="0" xfId="21" applyFont="1" applyAlignment="1">
      <alignment vertical="center"/>
    </xf>
    <xf numFmtId="168" fontId="49" fillId="0" borderId="0" xfId="21" applyNumberFormat="1" applyFont="1" applyAlignment="1">
      <alignment horizontal="center" vertical="center"/>
    </xf>
    <xf numFmtId="0" fontId="49" fillId="0" borderId="3" xfId="21" applyFont="1" applyBorder="1" applyAlignment="1">
      <alignment vertical="center"/>
    </xf>
    <xf numFmtId="168" fontId="49" fillId="0" borderId="3" xfId="21" applyNumberFormat="1" applyFont="1" applyBorder="1" applyAlignment="1">
      <alignment horizontal="center" vertical="center"/>
    </xf>
    <xf numFmtId="0" fontId="38" fillId="0" borderId="0" xfId="21" applyFont="1"/>
    <xf numFmtId="0" fontId="37" fillId="0" borderId="0" xfId="21" applyFont="1"/>
    <xf numFmtId="0" fontId="50" fillId="0" borderId="0" xfId="21" applyFont="1" applyAlignment="1">
      <alignment vertical="center"/>
    </xf>
    <xf numFmtId="0" fontId="49" fillId="0" borderId="2" xfId="21" applyFont="1" applyBorder="1" applyAlignment="1">
      <alignment horizontal="center" vertical="center" wrapText="1"/>
    </xf>
    <xf numFmtId="0" fontId="61" fillId="0" borderId="0" xfId="21" applyFont="1" applyAlignment="1">
      <alignment horizontal="center" vertical="center"/>
    </xf>
    <xf numFmtId="0" fontId="61" fillId="0" borderId="3" xfId="21" applyFont="1" applyBorder="1" applyAlignment="1">
      <alignment horizontal="center" vertical="center"/>
    </xf>
    <xf numFmtId="0" fontId="49" fillId="0" borderId="21" xfId="21" applyFont="1" applyBorder="1" applyAlignment="1">
      <alignment horizontal="left" vertical="center" indent="1"/>
    </xf>
    <xf numFmtId="9" fontId="49" fillId="0" borderId="21" xfId="1" applyFont="1" applyBorder="1" applyAlignment="1">
      <alignment horizontal="center" vertical="center"/>
    </xf>
    <xf numFmtId="0" fontId="49" fillId="0" borderId="0" xfId="21" applyFont="1" applyAlignment="1">
      <alignment horizontal="left" vertical="center" indent="1"/>
    </xf>
    <xf numFmtId="9" fontId="49" fillId="0" borderId="0" xfId="1" applyFont="1" applyAlignment="1">
      <alignment horizontal="center" vertical="center"/>
    </xf>
    <xf numFmtId="0" fontId="49" fillId="0" borderId="3" xfId="21" applyFont="1" applyBorder="1" applyAlignment="1">
      <alignment horizontal="left" vertical="center" indent="1"/>
    </xf>
    <xf numFmtId="9" fontId="49" fillId="0" borderId="3" xfId="1" applyFont="1" applyBorder="1" applyAlignment="1">
      <alignment horizontal="center" vertical="center"/>
    </xf>
    <xf numFmtId="0" fontId="38" fillId="0" borderId="0" xfId="21" applyFont="1" applyAlignment="1">
      <alignment vertical="center"/>
    </xf>
    <xf numFmtId="0" fontId="49" fillId="4" borderId="0" xfId="21" applyFont="1" applyFill="1" applyAlignment="1">
      <alignment vertical="center"/>
    </xf>
    <xf numFmtId="168" fontId="49" fillId="4" borderId="0" xfId="21" applyNumberFormat="1" applyFont="1" applyFill="1" applyAlignment="1">
      <alignment horizontal="center" vertical="center"/>
    </xf>
    <xf numFmtId="0" fontId="49" fillId="0" borderId="21" xfId="21" applyFont="1" applyBorder="1" applyAlignment="1">
      <alignment vertical="center"/>
    </xf>
    <xf numFmtId="168" fontId="49" fillId="0" borderId="21" xfId="21" applyNumberFormat="1" applyFont="1" applyBorder="1" applyAlignment="1">
      <alignment horizontal="center" vertical="center"/>
    </xf>
    <xf numFmtId="0" fontId="49" fillId="4" borderId="3" xfId="21" applyFont="1" applyFill="1" applyBorder="1" applyAlignment="1">
      <alignment vertical="center"/>
    </xf>
    <xf numFmtId="168" fontId="49" fillId="4" borderId="3" xfId="21" applyNumberFormat="1" applyFont="1" applyFill="1" applyBorder="1" applyAlignment="1">
      <alignment horizontal="center" vertical="center"/>
    </xf>
    <xf numFmtId="0" fontId="61" fillId="0" borderId="0" xfId="21" applyFont="1" applyAlignment="1">
      <alignment vertical="center"/>
    </xf>
    <xf numFmtId="0" fontId="49" fillId="0" borderId="0" xfId="21" applyFont="1" applyAlignment="1">
      <alignment vertical="center" wrapText="1"/>
    </xf>
    <xf numFmtId="169" fontId="49" fillId="0" borderId="0" xfId="22" applyNumberFormat="1" applyFont="1" applyBorder="1"/>
    <xf numFmtId="165" fontId="49" fillId="0" borderId="0" xfId="1" applyNumberFormat="1" applyFont="1" applyAlignment="1">
      <alignment horizontal="center" vertical="center"/>
    </xf>
    <xf numFmtId="0" fontId="49" fillId="0" borderId="0" xfId="21" applyFont="1" applyAlignment="1">
      <alignment horizontal="center" vertical="center"/>
    </xf>
    <xf numFmtId="0" fontId="49" fillId="4" borderId="21" xfId="21" applyFont="1" applyFill="1" applyBorder="1"/>
    <xf numFmtId="169" fontId="49" fillId="4" borderId="21" xfId="22" applyNumberFormat="1" applyFont="1" applyFill="1" applyBorder="1"/>
    <xf numFmtId="0" fontId="49" fillId="4" borderId="0" xfId="21" applyFont="1" applyFill="1"/>
    <xf numFmtId="169" fontId="49" fillId="4" borderId="0" xfId="22" applyNumberFormat="1" applyFont="1" applyFill="1" applyBorder="1"/>
    <xf numFmtId="0" fontId="49" fillId="4" borderId="3" xfId="21" applyFont="1" applyFill="1" applyBorder="1"/>
    <xf numFmtId="169" fontId="49" fillId="4" borderId="3" xfId="22" applyNumberFormat="1" applyFont="1" applyFill="1" applyBorder="1"/>
    <xf numFmtId="0" fontId="63" fillId="0" borderId="21" xfId="21" applyFont="1" applyBorder="1" applyAlignment="1">
      <alignment horizontal="left" vertical="center"/>
    </xf>
    <xf numFmtId="6" fontId="63" fillId="0" borderId="21" xfId="21" applyNumberFormat="1" applyFont="1" applyBorder="1" applyAlignment="1">
      <alignment horizontal="right" vertical="center"/>
    </xf>
    <xf numFmtId="0" fontId="63" fillId="0" borderId="0" xfId="21" applyFont="1" applyAlignment="1">
      <alignment horizontal="left" vertical="center"/>
    </xf>
    <xf numFmtId="6" fontId="63" fillId="0" borderId="0" xfId="21" applyNumberFormat="1" applyFont="1" applyAlignment="1">
      <alignment horizontal="right" vertical="center"/>
    </xf>
    <xf numFmtId="0" fontId="64" fillId="0" borderId="3" xfId="21" applyFont="1" applyBorder="1" applyAlignment="1">
      <alignment horizontal="left" vertical="center"/>
    </xf>
    <xf numFmtId="6" fontId="64" fillId="0" borderId="3" xfId="21" applyNumberFormat="1" applyFont="1" applyBorder="1" applyAlignment="1">
      <alignment horizontal="right" vertical="center"/>
    </xf>
    <xf numFmtId="0" fontId="50" fillId="0" borderId="26" xfId="0" applyFont="1" applyBorder="1"/>
    <xf numFmtId="165" fontId="49" fillId="0" borderId="30" xfId="1" applyNumberFormat="1" applyFont="1" applyBorder="1"/>
    <xf numFmtId="0" fontId="49" fillId="0" borderId="0" xfId="0" applyFont="1" applyAlignment="1">
      <alignment wrapText="1"/>
    </xf>
    <xf numFmtId="0" fontId="49" fillId="5" borderId="2" xfId="0" applyFont="1" applyFill="1" applyBorder="1" applyAlignment="1">
      <alignment wrapText="1"/>
    </xf>
    <xf numFmtId="168" fontId="49" fillId="0" borderId="0" xfId="0" applyNumberFormat="1" applyFont="1" applyAlignment="1">
      <alignment horizontal="center" wrapText="1"/>
    </xf>
    <xf numFmtId="165" fontId="49" fillId="0" borderId="0" xfId="1" applyNumberFormat="1" applyFont="1" applyAlignment="1">
      <alignment horizontal="center"/>
    </xf>
    <xf numFmtId="0" fontId="49" fillId="5" borderId="2" xfId="0" applyFont="1" applyFill="1" applyBorder="1" applyAlignment="1">
      <alignment horizontal="center" wrapText="1"/>
    </xf>
    <xf numFmtId="168" fontId="49" fillId="5" borderId="2" xfId="0" applyNumberFormat="1" applyFont="1" applyFill="1" applyBorder="1" applyAlignment="1">
      <alignment horizontal="center" wrapText="1"/>
    </xf>
    <xf numFmtId="165" fontId="49" fillId="5" borderId="2" xfId="1" applyNumberFormat="1" applyFont="1" applyFill="1" applyBorder="1" applyAlignment="1">
      <alignment horizontal="center"/>
    </xf>
    <xf numFmtId="0" fontId="50" fillId="0" borderId="0" xfId="34" applyFont="1"/>
    <xf numFmtId="0" fontId="49" fillId="0" borderId="0" xfId="34" applyFont="1"/>
    <xf numFmtId="0" fontId="50" fillId="0" borderId="1" xfId="34" applyFont="1" applyBorder="1" applyAlignment="1">
      <alignment horizontal="center" vertical="center" wrapText="1"/>
    </xf>
    <xf numFmtId="4" fontId="49" fillId="0" borderId="0" xfId="34" applyNumberFormat="1" applyFont="1"/>
    <xf numFmtId="0" fontId="53" fillId="2" borderId="0" xfId="16" applyFont="1" applyFill="1"/>
    <xf numFmtId="0" fontId="49" fillId="0" borderId="0" xfId="34" applyFont="1" applyAlignment="1">
      <alignment vertical="center" wrapText="1"/>
    </xf>
    <xf numFmtId="0" fontId="53" fillId="2" borderId="3" xfId="16" applyFont="1" applyFill="1" applyBorder="1"/>
    <xf numFmtId="0" fontId="49" fillId="0" borderId="3" xfId="34" applyFont="1" applyBorder="1" applyAlignment="1">
      <alignment vertical="center" wrapText="1"/>
    </xf>
    <xf numFmtId="0" fontId="50" fillId="0" borderId="24" xfId="34" applyFont="1" applyBorder="1" applyAlignment="1">
      <alignment horizontal="center" vertical="center" wrapText="1"/>
    </xf>
    <xf numFmtId="0" fontId="50" fillId="0" borderId="23" xfId="34" applyFont="1" applyBorder="1" applyAlignment="1">
      <alignment horizontal="center" vertical="center" wrapText="1"/>
    </xf>
    <xf numFmtId="165" fontId="49" fillId="0" borderId="0" xfId="1" applyNumberFormat="1" applyFont="1" applyBorder="1" applyAlignment="1">
      <alignment vertical="center"/>
    </xf>
    <xf numFmtId="165" fontId="49" fillId="0" borderId="3" xfId="1" applyNumberFormat="1" applyFont="1" applyBorder="1" applyAlignment="1">
      <alignment vertical="center"/>
    </xf>
    <xf numFmtId="0" fontId="50" fillId="0" borderId="6" xfId="41" applyFont="1" applyBorder="1" applyAlignment="1">
      <alignment vertical="center" wrapText="1"/>
    </xf>
    <xf numFmtId="0" fontId="50" fillId="0" borderId="22" xfId="41" applyFont="1" applyBorder="1" applyAlignment="1">
      <alignment vertical="center" wrapText="1"/>
    </xf>
    <xf numFmtId="0" fontId="50" fillId="0" borderId="10" xfId="30" applyFont="1" applyBorder="1" applyAlignment="1">
      <alignment horizontal="center" vertical="center"/>
    </xf>
    <xf numFmtId="0" fontId="50" fillId="0" borderId="0" xfId="30" applyFont="1" applyAlignment="1">
      <alignment horizontal="center" vertical="center"/>
    </xf>
    <xf numFmtId="168" fontId="49" fillId="0" borderId="0" xfId="30" applyNumberFormat="1" applyFont="1" applyAlignment="1">
      <alignment horizontal="center" vertical="center"/>
    </xf>
    <xf numFmtId="0" fontId="50" fillId="0" borderId="8" xfId="30" applyFont="1" applyBorder="1" applyAlignment="1">
      <alignment horizontal="center" vertical="center"/>
    </xf>
    <xf numFmtId="168" fontId="49" fillId="0" borderId="8" xfId="30" applyNumberFormat="1" applyFont="1" applyBorder="1" applyAlignment="1">
      <alignment horizontal="center" vertical="center"/>
    </xf>
    <xf numFmtId="0" fontId="49" fillId="0" borderId="8" xfId="30" applyFont="1" applyBorder="1" applyAlignment="1">
      <alignment horizontal="center" vertical="center"/>
    </xf>
    <xf numFmtId="0" fontId="38" fillId="0" borderId="26" xfId="41" applyFont="1" applyBorder="1" applyAlignment="1">
      <alignment horizontal="center" vertical="center" wrapText="1"/>
    </xf>
    <xf numFmtId="0" fontId="38" fillId="0" borderId="27" xfId="41" applyFont="1" applyBorder="1" applyAlignment="1">
      <alignment horizontal="center" vertical="center" wrapText="1"/>
    </xf>
    <xf numFmtId="0" fontId="38" fillId="0" borderId="28" xfId="41" applyFont="1" applyBorder="1" applyAlignment="1">
      <alignment horizontal="center" vertical="center" wrapText="1"/>
    </xf>
    <xf numFmtId="0" fontId="38" fillId="5" borderId="25" xfId="41" applyFont="1" applyFill="1" applyBorder="1" applyAlignment="1">
      <alignment horizontal="center" vertical="center" wrapText="1"/>
    </xf>
    <xf numFmtId="0" fontId="46" fillId="0" borderId="0" xfId="41" applyFont="1" applyAlignment="1">
      <alignment horizontal="center" vertical="center"/>
    </xf>
    <xf numFmtId="0" fontId="39" fillId="0" borderId="0" xfId="41" applyFont="1" applyAlignment="1">
      <alignment horizontal="center" vertical="center"/>
    </xf>
    <xf numFmtId="168" fontId="39" fillId="0" borderId="0" xfId="41" applyNumberFormat="1" applyFont="1" applyAlignment="1">
      <alignment horizontal="center" vertical="center"/>
    </xf>
    <xf numFmtId="1" fontId="39" fillId="0" borderId="0" xfId="41" applyNumberFormat="1" applyFont="1" applyAlignment="1">
      <alignment horizontal="center" vertical="center"/>
    </xf>
    <xf numFmtId="168" fontId="38" fillId="5" borderId="25" xfId="41" applyNumberFormat="1" applyFont="1" applyFill="1" applyBorder="1" applyAlignment="1">
      <alignment horizontal="center" vertical="center" wrapText="1"/>
    </xf>
    <xf numFmtId="165" fontId="49" fillId="4" borderId="0" xfId="1" applyNumberFormat="1" applyFont="1" applyFill="1" applyBorder="1" applyAlignment="1">
      <alignment horizontal="center"/>
    </xf>
    <xf numFmtId="165" fontId="49" fillId="4" borderId="3" xfId="1" applyNumberFormat="1" applyFont="1" applyFill="1" applyBorder="1" applyAlignment="1">
      <alignment horizontal="center"/>
    </xf>
    <xf numFmtId="165" fontId="49" fillId="4" borderId="21" xfId="1" applyNumberFormat="1" applyFont="1" applyFill="1" applyBorder="1" applyAlignment="1">
      <alignment horizontal="center"/>
    </xf>
    <xf numFmtId="0" fontId="39" fillId="5" borderId="25" xfId="41" applyFont="1" applyFill="1" applyBorder="1" applyAlignment="1">
      <alignment horizontal="center" vertical="center"/>
    </xf>
    <xf numFmtId="168" fontId="39" fillId="5" borderId="25" xfId="41" applyNumberFormat="1" applyFont="1" applyFill="1" applyBorder="1" applyAlignment="1">
      <alignment vertical="center"/>
    </xf>
    <xf numFmtId="0" fontId="0" fillId="0" borderId="0" xfId="0" applyAlignment="1">
      <alignment horizontal="center"/>
    </xf>
    <xf numFmtId="0" fontId="38" fillId="0" borderId="0" xfId="0" applyFont="1"/>
    <xf numFmtId="0" fontId="68" fillId="6" borderId="32" xfId="0" applyFont="1" applyFill="1" applyBorder="1" applyAlignment="1">
      <alignment horizontal="center" vertical="center"/>
    </xf>
    <xf numFmtId="0" fontId="68" fillId="6" borderId="33" xfId="0" applyFont="1" applyFill="1" applyBorder="1" applyAlignment="1">
      <alignment horizontal="center" vertical="center"/>
    </xf>
    <xf numFmtId="0" fontId="68" fillId="6" borderId="34" xfId="0" applyFont="1" applyFill="1" applyBorder="1" applyAlignment="1">
      <alignment horizontal="center" vertical="center"/>
    </xf>
    <xf numFmtId="0" fontId="68" fillId="6" borderId="33" xfId="0" applyFont="1" applyFill="1" applyBorder="1" applyAlignment="1">
      <alignment horizontal="center" vertical="center" wrapText="1"/>
    </xf>
    <xf numFmtId="0" fontId="68" fillId="6" borderId="34" xfId="0" applyFont="1" applyFill="1" applyBorder="1" applyAlignment="1">
      <alignment horizontal="center" vertical="center" wrapText="1"/>
    </xf>
    <xf numFmtId="0" fontId="49" fillId="0" borderId="35" xfId="0" applyFont="1" applyBorder="1" applyAlignment="1">
      <alignment horizontal="left" vertical="center"/>
    </xf>
    <xf numFmtId="0" fontId="49" fillId="0" borderId="35" xfId="0" applyFont="1" applyBorder="1" applyAlignment="1">
      <alignment horizontal="left" vertical="center" indent="2"/>
    </xf>
    <xf numFmtId="0" fontId="49" fillId="0" borderId="25" xfId="0" applyFont="1" applyBorder="1" applyAlignment="1">
      <alignment horizontal="left" vertical="center"/>
    </xf>
    <xf numFmtId="0" fontId="49" fillId="0" borderId="25" xfId="0" applyFont="1" applyBorder="1" applyAlignment="1">
      <alignment horizontal="left" vertical="center" indent="2"/>
    </xf>
    <xf numFmtId="0" fontId="49" fillId="0" borderId="25" xfId="0" applyFont="1" applyBorder="1" applyAlignment="1">
      <alignment horizontal="left" vertical="center" wrapText="1"/>
    </xf>
    <xf numFmtId="0" fontId="50" fillId="0" borderId="25" xfId="0" applyFont="1" applyBorder="1" applyAlignment="1">
      <alignment horizontal="left" vertical="center" indent="2"/>
    </xf>
    <xf numFmtId="0" fontId="49" fillId="0" borderId="36" xfId="0" applyFont="1" applyBorder="1" applyAlignment="1">
      <alignment horizontal="left" vertical="center"/>
    </xf>
    <xf numFmtId="168" fontId="50" fillId="0" borderId="36" xfId="0" applyNumberFormat="1" applyFont="1" applyBorder="1" applyAlignment="1">
      <alignment horizontal="center" vertical="center"/>
    </xf>
    <xf numFmtId="0" fontId="50" fillId="0" borderId="36" xfId="0" applyFont="1" applyBorder="1" applyAlignment="1">
      <alignment horizontal="center" vertical="center"/>
    </xf>
    <xf numFmtId="165" fontId="49" fillId="0" borderId="36" xfId="0" applyNumberFormat="1" applyFont="1" applyBorder="1" applyAlignment="1">
      <alignment horizontal="center" vertical="center"/>
    </xf>
    <xf numFmtId="0" fontId="49" fillId="0" borderId="36" xfId="0" applyFont="1" applyBorder="1" applyAlignment="1">
      <alignment horizontal="justify" vertical="center"/>
    </xf>
    <xf numFmtId="165" fontId="49" fillId="0" borderId="25" xfId="0" applyNumberFormat="1" applyFont="1" applyBorder="1" applyAlignment="1">
      <alignment horizontal="center" vertical="center"/>
    </xf>
    <xf numFmtId="0" fontId="49" fillId="0" borderId="25" xfId="0" applyFont="1" applyBorder="1" applyAlignment="1">
      <alignment horizontal="justify" vertical="center"/>
    </xf>
    <xf numFmtId="165" fontId="49" fillId="0" borderId="35" xfId="0" applyNumberFormat="1" applyFont="1" applyBorder="1" applyAlignment="1">
      <alignment horizontal="center" vertical="center"/>
    </xf>
    <xf numFmtId="0" fontId="49" fillId="0" borderId="35" xfId="0" applyFont="1" applyBorder="1" applyAlignment="1">
      <alignment horizontal="justify" vertical="center"/>
    </xf>
    <xf numFmtId="0" fontId="68" fillId="6" borderId="32" xfId="0" applyFont="1" applyFill="1" applyBorder="1" applyAlignment="1">
      <alignment horizontal="left" vertical="center" wrapText="1" indent="1"/>
    </xf>
    <xf numFmtId="0" fontId="68" fillId="6" borderId="32" xfId="0" applyFont="1" applyFill="1" applyBorder="1" applyAlignment="1">
      <alignment horizontal="center" vertical="center" wrapText="1"/>
    </xf>
    <xf numFmtId="0" fontId="63" fillId="7" borderId="41" xfId="0" applyFont="1" applyFill="1" applyBorder="1" applyAlignment="1">
      <alignment horizontal="justify" vertical="center" wrapText="1"/>
    </xf>
    <xf numFmtId="165" fontId="63" fillId="7" borderId="42" xfId="0" applyNumberFormat="1" applyFont="1" applyFill="1" applyBorder="1" applyAlignment="1">
      <alignment horizontal="center" vertical="center" wrapText="1"/>
    </xf>
    <xf numFmtId="165" fontId="63" fillId="7" borderId="43" xfId="0" applyNumberFormat="1" applyFont="1" applyFill="1" applyBorder="1" applyAlignment="1">
      <alignment horizontal="center" vertical="center" wrapText="1"/>
    </xf>
    <xf numFmtId="0" fontId="63" fillId="7" borderId="44" xfId="0" applyFont="1" applyFill="1" applyBorder="1" applyAlignment="1">
      <alignment horizontal="justify" vertical="center" wrapText="1"/>
    </xf>
    <xf numFmtId="165" fontId="63" fillId="7" borderId="45" xfId="0" applyNumberFormat="1" applyFont="1" applyFill="1" applyBorder="1" applyAlignment="1">
      <alignment horizontal="center" vertical="center" wrapText="1"/>
    </xf>
    <xf numFmtId="165" fontId="63" fillId="7" borderId="46" xfId="0" applyNumberFormat="1" applyFont="1" applyFill="1" applyBorder="1" applyAlignment="1">
      <alignment horizontal="center" vertical="center" wrapText="1"/>
    </xf>
    <xf numFmtId="0" fontId="63" fillId="7" borderId="47" xfId="0" applyFont="1" applyFill="1" applyBorder="1" applyAlignment="1">
      <alignment horizontal="justify" vertical="center" wrapText="1"/>
    </xf>
    <xf numFmtId="165" fontId="63" fillId="7" borderId="48" xfId="0" applyNumberFormat="1" applyFont="1" applyFill="1" applyBorder="1" applyAlignment="1">
      <alignment horizontal="center" vertical="center" wrapText="1"/>
    </xf>
    <xf numFmtId="165" fontId="63" fillId="7" borderId="49" xfId="0" applyNumberFormat="1" applyFont="1" applyFill="1" applyBorder="1" applyAlignment="1">
      <alignment horizontal="center" vertical="center" wrapText="1"/>
    </xf>
    <xf numFmtId="0" fontId="68" fillId="6" borderId="33" xfId="0" applyFont="1" applyFill="1" applyBorder="1" applyAlignment="1">
      <alignment horizontal="justify" vertical="center" wrapText="1"/>
    </xf>
    <xf numFmtId="0" fontId="68" fillId="6" borderId="51" xfId="0" applyFont="1" applyFill="1" applyBorder="1" applyAlignment="1">
      <alignment horizontal="left" vertical="center" wrapText="1" indent="1"/>
    </xf>
    <xf numFmtId="0" fontId="68" fillId="6" borderId="52" xfId="0" applyFont="1" applyFill="1" applyBorder="1" applyAlignment="1">
      <alignment horizontal="left" vertical="center" wrapText="1" indent="1"/>
    </xf>
    <xf numFmtId="0" fontId="49" fillId="0" borderId="25" xfId="0" applyFont="1" applyBorder="1" applyAlignment="1">
      <alignment horizontal="center" vertical="center"/>
    </xf>
    <xf numFmtId="0" fontId="49" fillId="0" borderId="25" xfId="0" applyFont="1" applyBorder="1" applyAlignment="1">
      <alignment horizontal="center" vertical="center" wrapText="1"/>
    </xf>
    <xf numFmtId="0" fontId="49" fillId="0" borderId="36" xfId="0" applyFont="1" applyBorder="1" applyAlignment="1">
      <alignment horizontal="center" vertical="center"/>
    </xf>
    <xf numFmtId="0" fontId="49" fillId="0" borderId="36" xfId="0" applyFont="1" applyBorder="1" applyAlignment="1">
      <alignment horizontal="center" vertical="center" wrapText="1"/>
    </xf>
    <xf numFmtId="0" fontId="49" fillId="0" borderId="35" xfId="0" applyFont="1" applyBorder="1" applyAlignment="1">
      <alignment horizontal="center" vertical="center"/>
    </xf>
    <xf numFmtId="0" fontId="49" fillId="0" borderId="35" xfId="0" applyFont="1" applyBorder="1" applyAlignment="1">
      <alignment horizontal="center" vertical="center" wrapText="1"/>
    </xf>
    <xf numFmtId="0" fontId="49" fillId="0" borderId="30" xfId="0" applyFont="1" applyBorder="1" applyAlignment="1">
      <alignment horizontal="center" vertical="center" wrapText="1"/>
    </xf>
    <xf numFmtId="0" fontId="49" fillId="0" borderId="29" xfId="0" applyFont="1" applyBorder="1" applyAlignment="1">
      <alignment horizontal="center" vertical="center" wrapText="1"/>
    </xf>
    <xf numFmtId="0" fontId="49" fillId="0" borderId="53" xfId="0" applyFont="1" applyBorder="1" applyAlignment="1">
      <alignment horizontal="center" vertical="center" wrapText="1"/>
    </xf>
    <xf numFmtId="0" fontId="38" fillId="0" borderId="0" xfId="0" applyFont="1" applyAlignment="1">
      <alignment horizontal="left"/>
    </xf>
    <xf numFmtId="0" fontId="50" fillId="0" borderId="0" xfId="0" applyFont="1" applyAlignment="1">
      <alignment horizontal="center"/>
    </xf>
    <xf numFmtId="0" fontId="50" fillId="0" borderId="29" xfId="0" applyFont="1" applyBorder="1" applyAlignment="1">
      <alignment vertical="top" wrapText="1" indent="1"/>
    </xf>
    <xf numFmtId="0" fontId="49" fillId="0" borderId="0" xfId="0" applyFont="1" applyAlignment="1">
      <alignment horizontal="center" vertical="center" wrapText="1"/>
    </xf>
    <xf numFmtId="0" fontId="49" fillId="0" borderId="0" xfId="0" applyFont="1" applyAlignment="1">
      <alignment horizontal="center" vertical="top" wrapText="1"/>
    </xf>
    <xf numFmtId="0" fontId="49" fillId="0" borderId="53" xfId="0" applyFont="1" applyBorder="1" applyAlignment="1">
      <alignment horizontal="center" vertical="top" wrapText="1"/>
    </xf>
    <xf numFmtId="0" fontId="42" fillId="0" borderId="0" xfId="0" applyFont="1" applyAlignment="1">
      <alignment horizontal="justify" vertical="center"/>
    </xf>
    <xf numFmtId="0" fontId="22" fillId="0" borderId="0" xfId="0" applyFont="1" applyAlignment="1">
      <alignment horizontal="justify" vertical="center"/>
    </xf>
    <xf numFmtId="0" fontId="68" fillId="6" borderId="33" xfId="0" applyFont="1" applyFill="1" applyBorder="1" applyAlignment="1">
      <alignment vertical="center"/>
    </xf>
    <xf numFmtId="0" fontId="68" fillId="6" borderId="34" xfId="0" applyFont="1" applyFill="1" applyBorder="1" applyAlignment="1">
      <alignment vertical="center"/>
    </xf>
    <xf numFmtId="0" fontId="63" fillId="7" borderId="54" xfId="0" applyFont="1" applyFill="1" applyBorder="1" applyAlignment="1">
      <alignment horizontal="left" vertical="center" indent="1"/>
    </xf>
    <xf numFmtId="0" fontId="63" fillId="7" borderId="0" xfId="0" applyFont="1" applyFill="1" applyAlignment="1">
      <alignment horizontal="right" vertical="center" indent="1"/>
    </xf>
    <xf numFmtId="0" fontId="63" fillId="7" borderId="54" xfId="0" applyFont="1" applyFill="1" applyBorder="1" applyAlignment="1">
      <alignment horizontal="right" vertical="center" indent="1"/>
    </xf>
    <xf numFmtId="0" fontId="63" fillId="7" borderId="55" xfId="0" applyFont="1" applyFill="1" applyBorder="1" applyAlignment="1">
      <alignment horizontal="left" vertical="center" indent="1"/>
    </xf>
    <xf numFmtId="0" fontId="63" fillId="7" borderId="5" xfId="0" applyFont="1" applyFill="1" applyBorder="1" applyAlignment="1">
      <alignment horizontal="right" vertical="center" indent="1"/>
    </xf>
    <xf numFmtId="0" fontId="63" fillId="7" borderId="55" xfId="0" applyFont="1" applyFill="1" applyBorder="1" applyAlignment="1">
      <alignment horizontal="right" vertical="center" indent="1"/>
    </xf>
    <xf numFmtId="0" fontId="74" fillId="0" borderId="0" xfId="0" applyFont="1"/>
    <xf numFmtId="0" fontId="49" fillId="0" borderId="0" xfId="0" applyFont="1" applyAlignment="1">
      <alignment horizontal="justify" vertical="center" wrapText="1"/>
    </xf>
    <xf numFmtId="0" fontId="68" fillId="6" borderId="33" xfId="0" applyFont="1" applyFill="1" applyBorder="1" applyAlignment="1">
      <alignment vertical="center" wrapText="1"/>
    </xf>
    <xf numFmtId="0" fontId="68" fillId="6" borderId="34" xfId="0" applyFont="1" applyFill="1" applyBorder="1" applyAlignment="1">
      <alignment vertical="center" wrapText="1"/>
    </xf>
    <xf numFmtId="0" fontId="64" fillId="0" borderId="0" xfId="0" applyFont="1" applyAlignment="1">
      <alignment vertical="center"/>
    </xf>
    <xf numFmtId="0" fontId="63" fillId="0" borderId="0" xfId="0" applyFont="1" applyAlignment="1">
      <alignment horizontal="left" vertical="center" indent="1"/>
    </xf>
    <xf numFmtId="3" fontId="63" fillId="0" borderId="0" xfId="0" applyNumberFormat="1" applyFont="1" applyAlignment="1">
      <alignment horizontal="center" vertical="center"/>
    </xf>
    <xf numFmtId="0" fontId="63" fillId="0" borderId="0" xfId="0" applyFont="1" applyAlignment="1">
      <alignment horizontal="center" vertical="center"/>
    </xf>
    <xf numFmtId="0" fontId="63" fillId="0" borderId="5" xfId="0" applyFont="1" applyBorder="1" applyAlignment="1">
      <alignment horizontal="center" vertical="center"/>
    </xf>
    <xf numFmtId="0" fontId="64" fillId="0" borderId="4" xfId="0" applyFont="1" applyBorder="1" applyAlignment="1">
      <alignment horizontal="left" vertical="center" indent="1"/>
    </xf>
    <xf numFmtId="3" fontId="64" fillId="0" borderId="4" xfId="0" applyNumberFormat="1" applyFont="1" applyBorder="1" applyAlignment="1">
      <alignment horizontal="center" vertical="center"/>
    </xf>
    <xf numFmtId="0" fontId="64" fillId="0" borderId="4" xfId="0" applyFont="1" applyBorder="1" applyAlignment="1">
      <alignment horizontal="center" vertical="center"/>
    </xf>
    <xf numFmtId="0" fontId="42" fillId="0" borderId="0" xfId="0" applyFont="1" applyAlignment="1">
      <alignment horizontal="left"/>
    </xf>
    <xf numFmtId="0" fontId="49" fillId="0" borderId="0" xfId="0" applyFont="1" applyAlignment="1">
      <alignment horizontal="left"/>
    </xf>
    <xf numFmtId="0" fontId="63" fillId="0" borderId="0" xfId="0" applyFont="1" applyAlignment="1">
      <alignment horizontal="left" vertical="center" wrapText="1" indent="1"/>
    </xf>
    <xf numFmtId="0" fontId="63" fillId="0" borderId="0" xfId="0" applyFont="1" applyAlignment="1">
      <alignment horizontal="center" vertical="center" wrapText="1"/>
    </xf>
    <xf numFmtId="0" fontId="63" fillId="0" borderId="5" xfId="0" applyFont="1" applyBorder="1" applyAlignment="1">
      <alignment horizontal="left" vertical="center" wrapText="1" indent="1"/>
    </xf>
    <xf numFmtId="0" fontId="63" fillId="0" borderId="5" xfId="0" applyFont="1" applyBorder="1" applyAlignment="1">
      <alignment horizontal="center" vertical="center" wrapText="1"/>
    </xf>
    <xf numFmtId="0" fontId="75" fillId="0" borderId="0" xfId="0" applyFont="1" applyAlignment="1">
      <alignment horizontal="left" vertical="center" indent="1"/>
    </xf>
    <xf numFmtId="0" fontId="49" fillId="0" borderId="0" xfId="0" applyFont="1" applyAlignment="1">
      <alignment indent="1"/>
    </xf>
    <xf numFmtId="0" fontId="75" fillId="0" borderId="5" xfId="0" applyFont="1" applyBorder="1" applyAlignment="1">
      <alignment horizontal="left" vertical="center" indent="1"/>
    </xf>
    <xf numFmtId="0" fontId="63" fillId="0" borderId="5" xfId="0" applyFont="1" applyBorder="1" applyAlignment="1">
      <alignment horizontal="left" vertical="center" indent="1"/>
    </xf>
    <xf numFmtId="0" fontId="64" fillId="0" borderId="35" xfId="0" applyFont="1" applyBorder="1" applyAlignment="1">
      <alignment horizontal="left" vertical="center"/>
    </xf>
    <xf numFmtId="0" fontId="63" fillId="0" borderId="35" xfId="0" applyFont="1" applyBorder="1" applyAlignment="1">
      <alignment horizontal="center" vertical="center"/>
    </xf>
    <xf numFmtId="0" fontId="49" fillId="0" borderId="35" xfId="0" applyFont="1" applyBorder="1" applyAlignment="1">
      <alignment horizontal="center" vertical="top"/>
    </xf>
    <xf numFmtId="0" fontId="64" fillId="0" borderId="25" xfId="0" applyFont="1" applyBorder="1" applyAlignment="1">
      <alignment horizontal="left" vertical="center"/>
    </xf>
    <xf numFmtId="0" fontId="63" fillId="0" borderId="25" xfId="0" applyFont="1" applyBorder="1" applyAlignment="1">
      <alignment horizontal="center" vertical="center"/>
    </xf>
    <xf numFmtId="0" fontId="49" fillId="0" borderId="25" xfId="0" applyFont="1" applyBorder="1" applyAlignment="1">
      <alignment horizontal="center" vertical="top"/>
    </xf>
    <xf numFmtId="0" fontId="64" fillId="0" borderId="36" xfId="0" applyFont="1" applyBorder="1" applyAlignment="1">
      <alignment horizontal="left" vertical="center"/>
    </xf>
    <xf numFmtId="0" fontId="64" fillId="0" borderId="36" xfId="0" applyFont="1" applyBorder="1" applyAlignment="1">
      <alignment horizontal="center" vertical="center"/>
    </xf>
    <xf numFmtId="0" fontId="38" fillId="2" borderId="0" xfId="0" applyFont="1" applyFill="1"/>
    <xf numFmtId="0" fontId="49" fillId="2" borderId="0" xfId="0" applyFont="1" applyFill="1"/>
    <xf numFmtId="0" fontId="0" fillId="2" borderId="0" xfId="0" applyFill="1"/>
    <xf numFmtId="0" fontId="0" fillId="2" borderId="0" xfId="0" applyFill="1" applyAlignment="1">
      <alignment horizontal="center" vertical="center"/>
    </xf>
    <xf numFmtId="0" fontId="68" fillId="6" borderId="33" xfId="0" applyFont="1" applyFill="1" applyBorder="1" applyAlignment="1">
      <alignment horizontal="center"/>
    </xf>
    <xf numFmtId="0" fontId="68" fillId="6" borderId="34" xfId="0" applyFont="1" applyFill="1" applyBorder="1" applyAlignment="1">
      <alignment horizontal="center"/>
    </xf>
    <xf numFmtId="171" fontId="49" fillId="2" borderId="0" xfId="0" applyNumberFormat="1" applyFont="1" applyFill="1" applyAlignment="1">
      <alignment horizontal="left" indent="2"/>
    </xf>
    <xf numFmtId="171" fontId="49" fillId="2" borderId="58" xfId="0" applyNumberFormat="1" applyFont="1" applyFill="1" applyBorder="1" applyAlignment="1">
      <alignment horizontal="left" indent="2"/>
    </xf>
    <xf numFmtId="171" fontId="49" fillId="2" borderId="59" xfId="0" applyNumberFormat="1" applyFont="1" applyFill="1" applyBorder="1" applyAlignment="1">
      <alignment horizontal="left" indent="2"/>
    </xf>
    <xf numFmtId="0" fontId="50" fillId="2" borderId="3" xfId="0" applyFont="1" applyFill="1" applyBorder="1"/>
    <xf numFmtId="171" fontId="50" fillId="2" borderId="3" xfId="0" applyNumberFormat="1" applyFont="1" applyFill="1" applyBorder="1" applyAlignment="1">
      <alignment horizontal="left" indent="2"/>
    </xf>
    <xf numFmtId="171" fontId="50" fillId="2" borderId="60" xfId="0" applyNumberFormat="1" applyFont="1" applyFill="1" applyBorder="1" applyAlignment="1">
      <alignment horizontal="left" indent="2"/>
    </xf>
    <xf numFmtId="0" fontId="50" fillId="0" borderId="1" xfId="30" applyFont="1" applyBorder="1" applyAlignment="1">
      <alignment horizontal="center" vertical="center"/>
    </xf>
    <xf numFmtId="0" fontId="50" fillId="0" borderId="23" xfId="30" applyFont="1" applyBorder="1" applyAlignment="1">
      <alignment horizontal="center" vertical="center"/>
    </xf>
    <xf numFmtId="0" fontId="50" fillId="0" borderId="0" xfId="30" applyFont="1" applyAlignment="1">
      <alignment horizontal="center" vertical="center" wrapText="1"/>
    </xf>
    <xf numFmtId="0" fontId="76" fillId="0" borderId="0" xfId="6" applyFont="1"/>
    <xf numFmtId="0" fontId="42" fillId="0" borderId="0" xfId="30" applyFont="1"/>
    <xf numFmtId="0" fontId="50" fillId="0" borderId="24" xfId="30" applyFont="1" applyBorder="1"/>
    <xf numFmtId="0" fontId="50" fillId="0" borderId="24" xfId="30" applyFont="1" applyBorder="1" applyAlignment="1">
      <alignment horizontal="center" vertical="center"/>
    </xf>
    <xf numFmtId="0" fontId="50" fillId="0" borderId="24" xfId="30" applyFont="1" applyBorder="1" applyAlignment="1">
      <alignment horizontal="center" vertical="center" wrapText="1"/>
    </xf>
    <xf numFmtId="0" fontId="50" fillId="0" borderId="1" xfId="30" applyFont="1" applyBorder="1" applyAlignment="1">
      <alignment horizontal="center" vertical="center" wrapText="1"/>
    </xf>
    <xf numFmtId="0" fontId="42" fillId="0" borderId="0" xfId="41" applyFont="1" applyAlignment="1">
      <alignment horizontal="left"/>
    </xf>
    <xf numFmtId="9" fontId="42" fillId="0" borderId="0" xfId="1" applyFont="1" applyAlignment="1">
      <alignment horizontal="left"/>
    </xf>
    <xf numFmtId="0" fontId="42" fillId="0" borderId="0" xfId="12" applyFont="1"/>
    <xf numFmtId="166" fontId="42" fillId="0" borderId="0" xfId="13" applyNumberFormat="1" applyFont="1"/>
    <xf numFmtId="0" fontId="54" fillId="0" borderId="0" xfId="16" applyFont="1"/>
    <xf numFmtId="0" fontId="49" fillId="0" borderId="2" xfId="0" applyFont="1" applyBorder="1"/>
    <xf numFmtId="0" fontId="53" fillId="0" borderId="24" xfId="0" applyFont="1" applyBorder="1"/>
    <xf numFmtId="0" fontId="53" fillId="0" borderId="1" xfId="0" applyFont="1" applyBorder="1"/>
    <xf numFmtId="0" fontId="53" fillId="0" borderId="23" xfId="0" applyFont="1" applyBorder="1"/>
    <xf numFmtId="165" fontId="49" fillId="0" borderId="0" xfId="17" applyNumberFormat="1" applyFont="1"/>
    <xf numFmtId="165" fontId="49" fillId="0" borderId="21" xfId="17" applyNumberFormat="1" applyFont="1" applyBorder="1"/>
    <xf numFmtId="165" fontId="49" fillId="0" borderId="0" xfId="17" applyNumberFormat="1" applyFont="1" applyBorder="1"/>
    <xf numFmtId="165" fontId="49" fillId="0" borderId="3" xfId="17" applyNumberFormat="1" applyFont="1" applyBorder="1"/>
    <xf numFmtId="165" fontId="49" fillId="0" borderId="21" xfId="0" applyNumberFormat="1" applyFont="1" applyBorder="1"/>
    <xf numFmtId="165" fontId="49" fillId="0" borderId="0" xfId="0" applyNumberFormat="1" applyFont="1"/>
    <xf numFmtId="165" fontId="49" fillId="0" borderId="3" xfId="0" applyNumberFormat="1" applyFont="1" applyBorder="1"/>
    <xf numFmtId="0" fontId="77" fillId="0" borderId="0" xfId="19" applyFont="1" applyAlignment="1">
      <alignment vertical="center"/>
    </xf>
    <xf numFmtId="0" fontId="54" fillId="0" borderId="0" xfId="26" applyFont="1"/>
    <xf numFmtId="0" fontId="53" fillId="0" borderId="0" xfId="26" applyFont="1" applyAlignment="1">
      <alignment horizontal="left" vertical="center"/>
    </xf>
    <xf numFmtId="0" fontId="53" fillId="0" borderId="0" xfId="26" applyFont="1"/>
    <xf numFmtId="0" fontId="35" fillId="0" borderId="0" xfId="26"/>
    <xf numFmtId="0" fontId="53" fillId="0" borderId="24" xfId="26" applyFont="1" applyBorder="1" applyAlignment="1">
      <alignment horizontal="left" vertical="center"/>
    </xf>
    <xf numFmtId="0" fontId="53" fillId="0" borderId="1" xfId="26" applyFont="1" applyBorder="1" applyAlignment="1">
      <alignment horizontal="left" vertical="center"/>
    </xf>
    <xf numFmtId="0" fontId="53" fillId="0" borderId="1" xfId="26" applyFont="1" applyBorder="1" applyAlignment="1">
      <alignment horizontal="center" vertical="center"/>
    </xf>
    <xf numFmtId="0" fontId="53" fillId="0" borderId="23" xfId="26" applyFont="1" applyBorder="1"/>
    <xf numFmtId="9" fontId="49" fillId="0" borderId="0" xfId="27" applyFont="1" applyFill="1" applyBorder="1" applyAlignment="1">
      <alignment horizontal="center" vertical="center"/>
    </xf>
    <xf numFmtId="9" fontId="49" fillId="0" borderId="0" xfId="27" applyFont="1" applyFill="1" applyBorder="1"/>
    <xf numFmtId="0" fontId="53" fillId="0" borderId="3" xfId="26" applyFont="1" applyBorder="1"/>
    <xf numFmtId="0" fontId="54" fillId="0" borderId="3" xfId="26" applyFont="1" applyBorder="1" applyAlignment="1">
      <alignment horizontal="left" vertical="center"/>
    </xf>
    <xf numFmtId="9" fontId="54" fillId="0" borderId="3" xfId="26" applyNumberFormat="1" applyFont="1" applyBorder="1" applyAlignment="1">
      <alignment horizontal="center" vertical="center"/>
    </xf>
    <xf numFmtId="0" fontId="35" fillId="0" borderId="0" xfId="26" applyAlignment="1">
      <alignment horizontal="left" vertical="center"/>
    </xf>
    <xf numFmtId="0" fontId="76" fillId="0" borderId="0" xfId="26" applyFont="1" applyAlignment="1">
      <alignment horizontal="left" vertical="center"/>
    </xf>
    <xf numFmtId="0" fontId="42" fillId="0" borderId="0" xfId="21" applyFont="1"/>
    <xf numFmtId="0" fontId="42" fillId="0" borderId="0" xfId="21" applyFont="1" applyAlignment="1">
      <alignment vertical="center"/>
    </xf>
    <xf numFmtId="0" fontId="50" fillId="0" borderId="0" xfId="44" applyFont="1"/>
    <xf numFmtId="0" fontId="49" fillId="0" borderId="0" xfId="44" applyFont="1"/>
    <xf numFmtId="0" fontId="34" fillId="0" borderId="0" xfId="44"/>
    <xf numFmtId="0" fontId="55" fillId="0" borderId="0" xfId="44" applyFont="1"/>
    <xf numFmtId="0" fontId="56" fillId="0" borderId="0" xfId="44" applyFont="1"/>
    <xf numFmtId="0" fontId="50" fillId="0" borderId="24" xfId="44" applyFont="1" applyBorder="1" applyAlignment="1">
      <alignment horizontal="center" vertical="center" wrapText="1"/>
    </xf>
    <xf numFmtId="0" fontId="50" fillId="0" borderId="1" xfId="44" applyFont="1" applyBorder="1" applyAlignment="1">
      <alignment horizontal="center" vertical="center" wrapText="1"/>
    </xf>
    <xf numFmtId="0" fontId="50" fillId="0" borderId="23" xfId="44" applyFont="1" applyBorder="1" applyAlignment="1">
      <alignment horizontal="center" vertical="center" wrapText="1"/>
    </xf>
    <xf numFmtId="0" fontId="49" fillId="0" borderId="0" xfId="44" applyFont="1" applyAlignment="1">
      <alignment horizontal="left"/>
    </xf>
    <xf numFmtId="165" fontId="49" fillId="0" borderId="0" xfId="27" applyNumberFormat="1" applyFont="1" applyFill="1" applyBorder="1" applyAlignment="1">
      <alignment horizontal="center" vertical="center"/>
    </xf>
    <xf numFmtId="165" fontId="49" fillId="0" borderId="0" xfId="44" applyNumberFormat="1" applyFont="1"/>
    <xf numFmtId="0" fontId="53" fillId="0" borderId="0" xfId="45" applyFont="1" applyAlignment="1">
      <alignment vertical="center"/>
    </xf>
    <xf numFmtId="165" fontId="53" fillId="0" borderId="0" xfId="27" applyNumberFormat="1" applyFont="1" applyFill="1" applyBorder="1" applyAlignment="1">
      <alignment horizontal="center" vertical="center"/>
    </xf>
    <xf numFmtId="0" fontId="49" fillId="0" borderId="0" xfId="44" applyFont="1" applyAlignment="1">
      <alignment horizontal="left" vertical="center" wrapText="1"/>
    </xf>
    <xf numFmtId="165" fontId="49" fillId="0" borderId="0" xfId="27" applyNumberFormat="1" applyFont="1" applyFill="1" applyBorder="1" applyAlignment="1">
      <alignment horizontal="center" vertical="center" wrapText="1"/>
    </xf>
    <xf numFmtId="0" fontId="53" fillId="0" borderId="0" xfId="45" applyFont="1" applyAlignment="1">
      <alignment horizontal="left" vertical="center"/>
    </xf>
    <xf numFmtId="0" fontId="49" fillId="9" borderId="21" xfId="44" applyFont="1" applyFill="1" applyBorder="1" applyAlignment="1">
      <alignment horizontal="left"/>
    </xf>
    <xf numFmtId="165" fontId="49" fillId="9" borderId="21" xfId="27" applyNumberFormat="1" applyFont="1" applyFill="1" applyBorder="1" applyAlignment="1">
      <alignment horizontal="center" vertical="center"/>
    </xf>
    <xf numFmtId="165" fontId="49" fillId="9" borderId="21" xfId="44" applyNumberFormat="1" applyFont="1" applyFill="1" applyBorder="1"/>
    <xf numFmtId="0" fontId="49" fillId="9" borderId="3" xfId="44" applyFont="1" applyFill="1" applyBorder="1" applyAlignment="1">
      <alignment horizontal="left"/>
    </xf>
    <xf numFmtId="165" fontId="49" fillId="9" borderId="3" xfId="27" applyNumberFormat="1" applyFont="1" applyFill="1" applyBorder="1" applyAlignment="1">
      <alignment horizontal="center" vertical="center"/>
    </xf>
    <xf numFmtId="165" fontId="49" fillId="9" borderId="3" xfId="44" applyNumberFormat="1" applyFont="1" applyFill="1" applyBorder="1"/>
    <xf numFmtId="0" fontId="50" fillId="0" borderId="25" xfId="44" applyFont="1" applyBorder="1" applyAlignment="1">
      <alignment horizontal="center" vertical="center" wrapText="1"/>
    </xf>
    <xf numFmtId="0" fontId="49" fillId="0" borderId="29" xfId="44" applyFont="1" applyBorder="1"/>
    <xf numFmtId="0" fontId="49" fillId="9" borderId="30" xfId="44" applyFont="1" applyFill="1" applyBorder="1"/>
    <xf numFmtId="0" fontId="49" fillId="9" borderId="29" xfId="44" applyFont="1" applyFill="1" applyBorder="1"/>
    <xf numFmtId="0" fontId="50" fillId="0" borderId="0" xfId="28" applyFont="1"/>
    <xf numFmtId="0" fontId="49" fillId="0" borderId="0" xfId="28" applyFont="1"/>
    <xf numFmtId="0" fontId="36" fillId="0" borderId="0" xfId="28" applyFont="1"/>
    <xf numFmtId="0" fontId="50" fillId="0" borderId="26" xfId="28" applyFont="1" applyBorder="1" applyAlignment="1">
      <alignment horizontal="center" vertical="center" wrapText="1"/>
    </xf>
    <xf numFmtId="0" fontId="50" fillId="0" borderId="27" xfId="28" applyFont="1" applyBorder="1" applyAlignment="1">
      <alignment horizontal="center" vertical="center" wrapText="1"/>
    </xf>
    <xf numFmtId="0" fontId="50" fillId="0" borderId="28" xfId="28" applyFont="1" applyBorder="1" applyAlignment="1">
      <alignment horizontal="center" vertical="center" wrapText="1"/>
    </xf>
    <xf numFmtId="0" fontId="49" fillId="0" borderId="0" xfId="28" applyFont="1" applyAlignment="1">
      <alignment vertical="center" wrapText="1"/>
    </xf>
    <xf numFmtId="0" fontId="36" fillId="0" borderId="0" xfId="28" applyFont="1" applyAlignment="1">
      <alignment vertical="center" wrapText="1"/>
    </xf>
    <xf numFmtId="0" fontId="50" fillId="0" borderId="0" xfId="28" applyFont="1" applyAlignment="1">
      <alignment vertical="center"/>
    </xf>
    <xf numFmtId="0" fontId="49" fillId="0" borderId="0" xfId="28" applyFont="1" applyAlignment="1">
      <alignment vertical="center"/>
    </xf>
    <xf numFmtId="168" fontId="50" fillId="0" borderId="0" xfId="28" applyNumberFormat="1" applyFont="1" applyAlignment="1">
      <alignment horizontal="center" vertical="center"/>
    </xf>
    <xf numFmtId="2" fontId="49" fillId="0" borderId="0" xfId="28" applyNumberFormat="1" applyFont="1" applyAlignment="1">
      <alignment horizontal="center" vertical="center"/>
    </xf>
    <xf numFmtId="0" fontId="50" fillId="0" borderId="29" xfId="28" applyFont="1" applyBorder="1" applyAlignment="1">
      <alignment vertical="center"/>
    </xf>
    <xf numFmtId="0" fontId="49" fillId="0" borderId="29" xfId="28" applyFont="1" applyBorder="1" applyAlignment="1">
      <alignment vertical="center"/>
    </xf>
    <xf numFmtId="168" fontId="50" fillId="0" borderId="29" xfId="28" applyNumberFormat="1" applyFont="1" applyBorder="1" applyAlignment="1">
      <alignment horizontal="center" vertical="center"/>
    </xf>
    <xf numFmtId="2" fontId="49" fillId="0" borderId="29" xfId="28" applyNumberFormat="1" applyFont="1" applyBorder="1" applyAlignment="1">
      <alignment horizontal="center" vertical="center"/>
    </xf>
    <xf numFmtId="0" fontId="67" fillId="0" borderId="0" xfId="23" applyFont="1" applyFill="1"/>
    <xf numFmtId="6" fontId="77" fillId="0" borderId="0" xfId="21" applyNumberFormat="1" applyFont="1" applyAlignment="1">
      <alignment horizontal="left" vertical="center"/>
    </xf>
    <xf numFmtId="168" fontId="42" fillId="0" borderId="0" xfId="30" applyNumberFormat="1" applyFont="1" applyAlignment="1">
      <alignment horizontal="left" vertical="center"/>
    </xf>
    <xf numFmtId="0" fontId="50" fillId="0" borderId="0" xfId="34" applyFont="1" applyAlignment="1">
      <alignment horizontal="left"/>
    </xf>
    <xf numFmtId="0" fontId="46" fillId="0" borderId="0" xfId="41" applyFont="1" applyAlignment="1">
      <alignment horizontal="left" vertical="center"/>
    </xf>
    <xf numFmtId="0" fontId="38" fillId="0" borderId="7" xfId="41" applyFont="1" applyBorder="1" applyAlignment="1">
      <alignment horizontal="left" vertical="center" wrapText="1"/>
    </xf>
    <xf numFmtId="0" fontId="38" fillId="0" borderId="0" xfId="41" applyFont="1" applyAlignment="1">
      <alignment horizontal="left" vertical="center" wrapText="1"/>
    </xf>
    <xf numFmtId="0" fontId="42" fillId="0" borderId="37" xfId="0" applyFont="1" applyBorder="1" applyAlignment="1">
      <alignment vertical="center"/>
    </xf>
    <xf numFmtId="0" fontId="42" fillId="0" borderId="30" xfId="0" applyFont="1" applyBorder="1" applyAlignment="1">
      <alignment horizontal="left" vertical="center"/>
    </xf>
    <xf numFmtId="0" fontId="42" fillId="0" borderId="0" xfId="0" applyFont="1" applyAlignment="1">
      <alignment horizontal="left" vertical="center"/>
    </xf>
    <xf numFmtId="9" fontId="49" fillId="0" borderId="35" xfId="0" applyNumberFormat="1" applyFont="1" applyBorder="1" applyAlignment="1">
      <alignment horizontal="center" vertical="center"/>
    </xf>
    <xf numFmtId="9" fontId="49" fillId="0" borderId="25" xfId="0" applyNumberFormat="1" applyFont="1" applyBorder="1" applyAlignment="1">
      <alignment horizontal="center" vertical="center"/>
    </xf>
    <xf numFmtId="0" fontId="49" fillId="7" borderId="25" xfId="0" applyFont="1" applyFill="1" applyBorder="1" applyAlignment="1">
      <alignment horizontal="left" vertical="center" indent="2"/>
    </xf>
    <xf numFmtId="2" fontId="49" fillId="0" borderId="35" xfId="0" applyNumberFormat="1" applyFont="1" applyBorder="1" applyAlignment="1">
      <alignment horizontal="center" vertical="center"/>
    </xf>
    <xf numFmtId="1" fontId="49" fillId="0" borderId="35" xfId="0" applyNumberFormat="1" applyFont="1" applyBorder="1" applyAlignment="1">
      <alignment horizontal="center" vertical="center"/>
    </xf>
    <xf numFmtId="165" fontId="49" fillId="0" borderId="25" xfId="0" applyNumberFormat="1" applyFont="1" applyBorder="1" applyAlignment="1">
      <alignment horizontal="center" vertical="top"/>
    </xf>
    <xf numFmtId="1" fontId="53" fillId="0" borderId="25" xfId="0" applyNumberFormat="1" applyFont="1" applyBorder="1" applyAlignment="1">
      <alignment horizontal="center" vertical="center"/>
    </xf>
    <xf numFmtId="0" fontId="53" fillId="0" borderId="25" xfId="0" applyFont="1" applyBorder="1" applyAlignment="1">
      <alignment horizontal="center" vertical="center"/>
    </xf>
    <xf numFmtId="1" fontId="49" fillId="0" borderId="25" xfId="0" applyNumberFormat="1" applyFont="1" applyBorder="1" applyAlignment="1">
      <alignment horizontal="center" vertical="center"/>
    </xf>
    <xf numFmtId="2" fontId="49" fillId="0" borderId="25" xfId="0" applyNumberFormat="1" applyFont="1" applyBorder="1" applyAlignment="1">
      <alignment horizontal="center" vertical="center"/>
    </xf>
    <xf numFmtId="165" fontId="49" fillId="0" borderId="25" xfId="1" applyNumberFormat="1" applyFont="1" applyFill="1" applyBorder="1" applyAlignment="1">
      <alignment horizontal="center" vertical="center"/>
    </xf>
    <xf numFmtId="168" fontId="49" fillId="0" borderId="25" xfId="1" applyNumberFormat="1" applyFont="1" applyFill="1" applyBorder="1" applyAlignment="1">
      <alignment horizontal="center" vertical="center"/>
    </xf>
    <xf numFmtId="10" fontId="49" fillId="0" borderId="25" xfId="1" applyNumberFormat="1" applyFont="1" applyFill="1" applyBorder="1" applyAlignment="1">
      <alignment horizontal="center" vertical="center"/>
    </xf>
    <xf numFmtId="2" fontId="53" fillId="0" borderId="25" xfId="0" applyNumberFormat="1" applyFont="1" applyBorder="1" applyAlignment="1">
      <alignment horizontal="center" vertical="center"/>
    </xf>
    <xf numFmtId="0" fontId="68" fillId="6" borderId="32" xfId="0" applyFont="1" applyFill="1" applyBorder="1" applyAlignment="1">
      <alignment horizontal="center" vertical="center"/>
    </xf>
    <xf numFmtId="0" fontId="68" fillId="6" borderId="33" xfId="0" applyFont="1" applyFill="1" applyBorder="1" applyAlignment="1">
      <alignment horizontal="center" vertical="center"/>
    </xf>
    <xf numFmtId="0" fontId="68" fillId="6" borderId="34" xfId="0" applyFont="1" applyFill="1" applyBorder="1" applyAlignment="1">
      <alignment horizontal="center" vertical="center"/>
    </xf>
    <xf numFmtId="0" fontId="63" fillId="7" borderId="44" xfId="0" applyFont="1" applyFill="1" applyBorder="1" applyAlignment="1">
      <alignment horizontal="left" vertical="center" wrapText="1"/>
    </xf>
    <xf numFmtId="0" fontId="63" fillId="7" borderId="45" xfId="0" applyFont="1" applyFill="1" applyBorder="1" applyAlignment="1">
      <alignment horizontal="left" vertical="center" wrapText="1"/>
    </xf>
    <xf numFmtId="0" fontId="63" fillId="7" borderId="46" xfId="0" applyFont="1" applyFill="1" applyBorder="1" applyAlignment="1">
      <alignment horizontal="left" vertical="center" wrapText="1"/>
    </xf>
    <xf numFmtId="0" fontId="69" fillId="0" borderId="38" xfId="0" applyFont="1" applyBorder="1" applyAlignment="1">
      <alignment horizontal="justify" vertical="center" wrapText="1"/>
    </xf>
    <xf numFmtId="0" fontId="69" fillId="0" borderId="39" xfId="0" applyFont="1" applyBorder="1" applyAlignment="1">
      <alignment horizontal="justify" vertical="center" wrapText="1"/>
    </xf>
    <xf numFmtId="0" fontId="69" fillId="0" borderId="40" xfId="0" applyFont="1" applyBorder="1" applyAlignment="1">
      <alignment horizontal="justify" vertical="center" wrapText="1"/>
    </xf>
    <xf numFmtId="0" fontId="68" fillId="6" borderId="32" xfId="0" applyFont="1" applyFill="1" applyBorder="1" applyAlignment="1">
      <alignment horizontal="center" vertical="center" wrapText="1"/>
    </xf>
    <xf numFmtId="0" fontId="68" fillId="6" borderId="33" xfId="0" applyFont="1" applyFill="1" applyBorder="1" applyAlignment="1">
      <alignment horizontal="center" vertical="center" wrapText="1"/>
    </xf>
    <xf numFmtId="0" fontId="68" fillId="6" borderId="34" xfId="0" applyFont="1" applyFill="1" applyBorder="1" applyAlignment="1">
      <alignment horizontal="center" vertical="center" wrapText="1"/>
    </xf>
    <xf numFmtId="0" fontId="68" fillId="6" borderId="50" xfId="0" applyFont="1" applyFill="1" applyBorder="1" applyAlignment="1">
      <alignment horizontal="center" vertical="center" wrapText="1"/>
    </xf>
    <xf numFmtId="0" fontId="68" fillId="6" borderId="33" xfId="0" applyFont="1" applyFill="1" applyBorder="1" applyAlignment="1">
      <alignment horizontal="justify" vertical="center" wrapText="1"/>
    </xf>
    <xf numFmtId="0" fontId="68" fillId="6" borderId="34" xfId="0" applyFont="1" applyFill="1" applyBorder="1" applyAlignment="1">
      <alignment horizontal="justify" vertical="center" wrapText="1"/>
    </xf>
    <xf numFmtId="16" fontId="49" fillId="0" borderId="25" xfId="0" quotePrefix="1" applyNumberFormat="1" applyFont="1" applyBorder="1" applyAlignment="1">
      <alignment horizontal="center" vertical="center"/>
    </xf>
    <xf numFmtId="16" fontId="49" fillId="0" borderId="36" xfId="0" applyNumberFormat="1" applyFont="1" applyBorder="1" applyAlignment="1">
      <alignment horizontal="center" vertical="center"/>
    </xf>
    <xf numFmtId="0" fontId="49" fillId="0" borderId="25" xfId="0" applyFont="1" applyBorder="1" applyAlignment="1">
      <alignment horizontal="center" vertical="center"/>
    </xf>
    <xf numFmtId="0" fontId="49" fillId="0" borderId="36" xfId="0" applyFont="1" applyBorder="1" applyAlignment="1">
      <alignment horizontal="center" vertical="center"/>
    </xf>
    <xf numFmtId="0" fontId="49" fillId="0" borderId="35" xfId="0" applyFont="1" applyBorder="1" applyAlignment="1">
      <alignment horizontal="center" vertical="center"/>
    </xf>
    <xf numFmtId="0" fontId="49" fillId="0" borderId="25" xfId="0" applyFont="1" applyBorder="1" applyAlignment="1">
      <alignment horizontal="center" vertical="center" wrapText="1"/>
    </xf>
    <xf numFmtId="0" fontId="49" fillId="0" borderId="36" xfId="0" applyFont="1" applyBorder="1" applyAlignment="1">
      <alignment horizontal="center" vertical="center" wrapText="1"/>
    </xf>
    <xf numFmtId="0" fontId="50" fillId="0" borderId="30" xfId="0" applyFont="1" applyBorder="1" applyAlignment="1">
      <alignment horizontal="left" vertical="center" wrapText="1" indent="1"/>
    </xf>
    <xf numFmtId="0" fontId="50" fillId="0" borderId="0" xfId="0" applyFont="1" applyAlignment="1">
      <alignment horizontal="left" vertical="center" wrapText="1" indent="1"/>
    </xf>
    <xf numFmtId="0" fontId="50" fillId="0" borderId="53" xfId="0" applyFont="1" applyBorder="1" applyAlignment="1">
      <alignment horizontal="left" vertical="center" wrapText="1" indent="1"/>
    </xf>
    <xf numFmtId="0" fontId="38" fillId="0" borderId="0" xfId="0" applyFont="1" applyAlignment="1">
      <alignment horizontal="left"/>
    </xf>
    <xf numFmtId="0" fontId="50" fillId="0" borderId="29" xfId="0" applyFont="1" applyBorder="1" applyAlignment="1">
      <alignment horizontal="left" vertical="center" wrapText="1" indent="1"/>
    </xf>
    <xf numFmtId="0" fontId="49" fillId="0" borderId="0" xfId="0" applyFont="1" applyAlignment="1">
      <alignment horizontal="center" vertical="center" wrapText="1"/>
    </xf>
    <xf numFmtId="0" fontId="49" fillId="0" borderId="29" xfId="0" applyFont="1" applyBorder="1" applyAlignment="1">
      <alignment horizontal="center" vertical="center" wrapText="1"/>
    </xf>
    <xf numFmtId="0" fontId="42" fillId="0" borderId="14" xfId="0" applyFont="1" applyBorder="1" applyAlignment="1">
      <alignment horizontal="left" vertical="center"/>
    </xf>
    <xf numFmtId="0" fontId="49" fillId="0" borderId="0" xfId="0" applyFont="1" applyAlignment="1">
      <alignment horizontal="justify" vertical="center" wrapText="1"/>
    </xf>
    <xf numFmtId="0" fontId="68" fillId="6" borderId="56" xfId="0" applyFont="1" applyFill="1" applyBorder="1" applyAlignment="1">
      <alignment horizontal="center" vertical="center" wrapText="1"/>
    </xf>
    <xf numFmtId="0" fontId="64" fillId="8" borderId="4" xfId="0" applyFont="1" applyFill="1" applyBorder="1" applyAlignment="1">
      <alignment horizontal="left" vertical="center" wrapText="1"/>
    </xf>
    <xf numFmtId="0" fontId="71" fillId="6" borderId="32" xfId="0" applyFont="1" applyFill="1" applyBorder="1" applyAlignment="1">
      <alignment horizontal="center" vertical="center" wrapText="1"/>
    </xf>
    <xf numFmtId="0" fontId="64" fillId="8" borderId="57" xfId="0" applyFont="1" applyFill="1" applyBorder="1" applyAlignment="1">
      <alignment horizontal="left" vertical="center" wrapText="1"/>
    </xf>
    <xf numFmtId="0" fontId="50" fillId="0" borderId="18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50" fillId="0" borderId="1" xfId="30" applyFont="1" applyBorder="1" applyAlignment="1">
      <alignment horizontal="center" vertical="center"/>
    </xf>
    <xf numFmtId="0" fontId="50" fillId="0" borderId="23" xfId="30" applyFont="1" applyBorder="1" applyAlignment="1">
      <alignment horizontal="center" vertical="center"/>
    </xf>
    <xf numFmtId="0" fontId="50" fillId="0" borderId="0" xfId="30" applyFont="1" applyAlignment="1">
      <alignment horizontal="center" vertical="center"/>
    </xf>
    <xf numFmtId="0" fontId="50" fillId="0" borderId="0" xfId="30" applyFont="1" applyAlignment="1">
      <alignment horizontal="center" vertical="center" wrapText="1"/>
    </xf>
    <xf numFmtId="0" fontId="49" fillId="0" borderId="21" xfId="0" applyFont="1" applyBorder="1" applyAlignment="1">
      <alignment horizontal="center" vertical="center"/>
    </xf>
    <xf numFmtId="0" fontId="49" fillId="0" borderId="0" xfId="0" applyFont="1" applyAlignment="1">
      <alignment horizontal="center" vertical="center"/>
    </xf>
    <xf numFmtId="0" fontId="49" fillId="0" borderId="3" xfId="0" applyFont="1" applyBorder="1" applyAlignment="1">
      <alignment horizontal="center" vertical="center"/>
    </xf>
    <xf numFmtId="0" fontId="50" fillId="0" borderId="1" xfId="0" applyFont="1" applyBorder="1" applyAlignment="1">
      <alignment horizontal="center"/>
    </xf>
    <xf numFmtId="0" fontId="50" fillId="0" borderId="23" xfId="0" applyFont="1" applyBorder="1" applyAlignment="1">
      <alignment horizontal="center"/>
    </xf>
    <xf numFmtId="0" fontId="49" fillId="0" borderId="24" xfId="0" applyFont="1" applyBorder="1" applyAlignment="1">
      <alignment horizontal="center"/>
    </xf>
    <xf numFmtId="0" fontId="50" fillId="0" borderId="2" xfId="12" applyFont="1" applyBorder="1" applyAlignment="1">
      <alignment horizontal="center" vertical="center"/>
    </xf>
    <xf numFmtId="0" fontId="50" fillId="0" borderId="0" xfId="12" applyFont="1" applyAlignment="1">
      <alignment horizontal="center" vertical="center"/>
    </xf>
    <xf numFmtId="0" fontId="37" fillId="0" borderId="21" xfId="12" applyFont="1" applyBorder="1" applyAlignment="1">
      <alignment horizontal="center"/>
    </xf>
    <xf numFmtId="0" fontId="49" fillId="0" borderId="21" xfId="0" applyFont="1" applyBorder="1" applyAlignment="1">
      <alignment horizontal="left" vertical="center" wrapText="1"/>
    </xf>
    <xf numFmtId="0" fontId="37" fillId="0" borderId="21" xfId="14" applyFont="1" applyBorder="1" applyAlignment="1">
      <alignment horizontal="center"/>
    </xf>
    <xf numFmtId="0" fontId="38" fillId="0" borderId="0" xfId="39" applyFont="1" applyAlignment="1">
      <alignment horizontal="center" wrapText="1"/>
    </xf>
    <xf numFmtId="0" fontId="50" fillId="0" borderId="2" xfId="39" applyFont="1" applyBorder="1" applyAlignment="1">
      <alignment horizontal="center"/>
    </xf>
    <xf numFmtId="0" fontId="49" fillId="0" borderId="21" xfId="0" applyFont="1" applyBorder="1" applyAlignment="1">
      <alignment horizontal="center"/>
    </xf>
    <xf numFmtId="0" fontId="49" fillId="0" borderId="0" xfId="0" applyFont="1" applyAlignment="1">
      <alignment horizontal="center"/>
    </xf>
    <xf numFmtId="0" fontId="49" fillId="0" borderId="3" xfId="0" applyFont="1" applyBorder="1" applyAlignment="1">
      <alignment horizontal="center"/>
    </xf>
    <xf numFmtId="0" fontId="53" fillId="0" borderId="21" xfId="0" applyFont="1" applyBorder="1" applyAlignment="1">
      <alignment horizontal="center"/>
    </xf>
    <xf numFmtId="0" fontId="50" fillId="0" borderId="0" xfId="19" applyFont="1" applyAlignment="1">
      <alignment horizontal="center" vertical="center" wrapText="1"/>
    </xf>
    <xf numFmtId="0" fontId="49" fillId="0" borderId="27" xfId="0" applyFont="1" applyBorder="1" applyAlignment="1">
      <alignment horizontal="center" vertical="center"/>
    </xf>
    <xf numFmtId="0" fontId="49" fillId="0" borderId="28" xfId="0" applyFont="1" applyBorder="1" applyAlignment="1">
      <alignment horizontal="center" vertical="center"/>
    </xf>
    <xf numFmtId="0" fontId="49" fillId="0" borderId="26" xfId="0" applyFont="1" applyBorder="1" applyAlignment="1">
      <alignment horizontal="center" vertical="center"/>
    </xf>
    <xf numFmtId="0" fontId="54" fillId="0" borderId="0" xfId="26" applyFont="1" applyAlignment="1">
      <alignment horizontal="center" vertical="center" wrapText="1"/>
    </xf>
    <xf numFmtId="0" fontId="53" fillId="0" borderId="0" xfId="26" applyFont="1" applyAlignment="1">
      <alignment horizontal="center" vertical="center" wrapText="1"/>
    </xf>
    <xf numFmtId="0" fontId="50" fillId="0" borderId="27" xfId="0" applyFont="1" applyBorder="1" applyAlignment="1">
      <alignment horizontal="center"/>
    </xf>
    <xf numFmtId="0" fontId="50" fillId="0" borderId="28" xfId="0" applyFont="1" applyBorder="1" applyAlignment="1">
      <alignment horizontal="center"/>
    </xf>
    <xf numFmtId="0" fontId="50" fillId="0" borderId="26" xfId="0" applyFont="1" applyBorder="1" applyAlignment="1">
      <alignment horizontal="center" vertical="center"/>
    </xf>
    <xf numFmtId="0" fontId="50" fillId="0" borderId="27" xfId="0" applyFont="1" applyBorder="1" applyAlignment="1">
      <alignment horizontal="center" vertical="center"/>
    </xf>
    <xf numFmtId="165" fontId="50" fillId="0" borderId="0" xfId="1" applyNumberFormat="1" applyFont="1" applyBorder="1" applyAlignment="1">
      <alignment horizontal="center"/>
    </xf>
    <xf numFmtId="0" fontId="49" fillId="2" borderId="21" xfId="24" applyFont="1" applyFill="1" applyBorder="1" applyAlignment="1">
      <alignment horizontal="left" vertical="center" wrapText="1"/>
    </xf>
    <xf numFmtId="0" fontId="49" fillId="2" borderId="3" xfId="24" applyFont="1" applyFill="1" applyBorder="1" applyAlignment="1">
      <alignment horizontal="left" vertical="center" wrapText="1"/>
    </xf>
    <xf numFmtId="0" fontId="49" fillId="2" borderId="12" xfId="24" applyFont="1" applyFill="1" applyBorder="1" applyAlignment="1">
      <alignment horizontal="center" vertical="center"/>
    </xf>
    <xf numFmtId="0" fontId="49" fillId="0" borderId="21" xfId="0" applyFont="1" applyBorder="1" applyAlignment="1">
      <alignment horizontal="center" wrapText="1"/>
    </xf>
    <xf numFmtId="0" fontId="49" fillId="0" borderId="0" xfId="0" applyFont="1" applyAlignment="1">
      <alignment horizontal="center" wrapText="1"/>
    </xf>
    <xf numFmtId="0" fontId="66" fillId="0" borderId="0" xfId="21" applyFont="1" applyAlignment="1">
      <alignment horizontal="left" vertical="center"/>
    </xf>
    <xf numFmtId="0" fontId="66" fillId="0" borderId="3" xfId="21" applyFont="1" applyBorder="1" applyAlignment="1">
      <alignment horizontal="left" vertical="center"/>
    </xf>
    <xf numFmtId="0" fontId="50" fillId="0" borderId="2" xfId="21" applyFont="1" applyBorder="1" applyAlignment="1">
      <alignment horizontal="center" vertical="center" wrapText="1"/>
    </xf>
    <xf numFmtId="0" fontId="66" fillId="0" borderId="21" xfId="21" applyFont="1" applyBorder="1" applyAlignment="1">
      <alignment horizontal="left" vertical="center"/>
    </xf>
    <xf numFmtId="0" fontId="50" fillId="2" borderId="9" xfId="30" applyFont="1" applyFill="1" applyBorder="1" applyAlignment="1">
      <alignment horizontal="center" vertical="center"/>
    </xf>
    <xf numFmtId="0" fontId="50" fillId="0" borderId="31" xfId="30" applyFont="1" applyBorder="1" applyAlignment="1">
      <alignment horizontal="center" vertical="center"/>
    </xf>
    <xf numFmtId="0" fontId="50" fillId="0" borderId="11" xfId="30" applyFont="1" applyBorder="1" applyAlignment="1">
      <alignment horizontal="center" vertical="center"/>
    </xf>
  </cellXfs>
  <cellStyles count="46">
    <cellStyle name="Comma" xfId="2" builtinId="3"/>
    <cellStyle name="Comma 2" xfId="5" xr:uid="{0B0F7579-0A18-4DC2-AB96-CD8F5C9A52CB}"/>
    <cellStyle name="Comma 3" xfId="10" xr:uid="{14975458-CBB1-4BD3-A390-0E88B4CE5A21}"/>
    <cellStyle name="Comma 4" xfId="13" xr:uid="{81E69B1F-5E05-4577-8FD5-1FCF52ED00EF}"/>
    <cellStyle name="Comma 5" xfId="15" xr:uid="{5E682928-C8C3-4E51-AE1A-E180A5C612EE}"/>
    <cellStyle name="Comma 6" xfId="18" xr:uid="{253BF09E-5AB5-4FFA-882B-F4D75D9FD7A2}"/>
    <cellStyle name="Comma 7" xfId="32" xr:uid="{A27618DB-A23D-4365-96B3-EB8ADB5FBAA2}"/>
    <cellStyle name="Currency 2" xfId="22" xr:uid="{1442A61D-8B46-4A3F-A221-00B72AABB3FA}"/>
    <cellStyle name="Hyperlink 2" xfId="23" xr:uid="{A8C68683-9718-46B2-BF34-BECDE729C3E0}"/>
    <cellStyle name="Hyperlink 3" xfId="43" xr:uid="{BCE71E5D-92C6-4603-80AC-B6A461699ABD}"/>
    <cellStyle name="Normal" xfId="0" builtinId="0"/>
    <cellStyle name="Normal 10" xfId="19" xr:uid="{A31E353F-4A82-40D2-B603-23049322126F}"/>
    <cellStyle name="Normal 11" xfId="21" xr:uid="{AEDF9D27-8E62-44C2-AC81-6B37427BAFAA}"/>
    <cellStyle name="Normal 11 2" xfId="24" xr:uid="{21380A3E-5E0A-41A3-9884-46266987F8E2}"/>
    <cellStyle name="Normal 12" xfId="28" xr:uid="{59CA6279-D0EE-4590-8019-24D56016D206}"/>
    <cellStyle name="Normal 13" xfId="30" xr:uid="{2F7FCF82-84A2-47EA-A118-9AC36B3C2FA1}"/>
    <cellStyle name="Normal 13 2" xfId="41" xr:uid="{30F6C3F1-4965-46EA-BF1E-AEEB8657A304}"/>
    <cellStyle name="Normal 14" xfId="33" xr:uid="{81F1C276-0DB7-4FEA-A289-7FAF2147C88B}"/>
    <cellStyle name="Normal 14 2" xfId="42" xr:uid="{6C3D15AE-14FB-4B49-9FBA-D9EEDF13C3E4}"/>
    <cellStyle name="Normal 15" xfId="34" xr:uid="{F7D6F477-89E2-41C7-A98D-4E7DA3475D21}"/>
    <cellStyle name="Normal 16" xfId="36" xr:uid="{5C9DAE6F-750A-4BFB-AE43-D6A410CF19AD}"/>
    <cellStyle name="Normal 17" xfId="37" xr:uid="{84DEB0A8-A917-4FCF-B368-1CCED4077A43}"/>
    <cellStyle name="Normal 18" xfId="40" xr:uid="{11BF428B-5539-454D-9DB1-57DB2E25CC83}"/>
    <cellStyle name="Normal 19" xfId="45" xr:uid="{3D36A27E-66C9-4E66-B350-EB425E801B4D}"/>
    <cellStyle name="Normal 2" xfId="3" xr:uid="{88CF12BF-F523-4C33-BB60-640F85432205}"/>
    <cellStyle name="Normal 2 2" xfId="26" xr:uid="{2F416DDF-02D7-4892-A896-7F5F65160E71}"/>
    <cellStyle name="Normal 3" xfId="6" xr:uid="{8FE0788B-2142-46C0-A5C5-C3B3EAA264DE}"/>
    <cellStyle name="Normal 3 2" xfId="38" xr:uid="{6C71F8DF-2A66-4B4A-8E8C-9ADA0EA44C82}"/>
    <cellStyle name="Normal 4" xfId="7" xr:uid="{3A2A05F5-AF31-4AFA-99C7-483716A05AFD}"/>
    <cellStyle name="Normal 5" xfId="8" xr:uid="{DF975777-07AC-4469-BF04-9DE881111EF4}"/>
    <cellStyle name="Normal 6" xfId="9" xr:uid="{5D51356A-AB57-4E58-B62D-24E304B5F91C}"/>
    <cellStyle name="Normal 7" xfId="12" xr:uid="{B57AF4AC-3F77-46F6-BBD2-3BC5E5FE8C5A}"/>
    <cellStyle name="Normal 7 2" xfId="44" xr:uid="{567536CB-7E12-49D2-AB4D-3165B810F1CB}"/>
    <cellStyle name="Normal 8" xfId="14" xr:uid="{0AA9D3E9-06DB-4034-8930-800EC0794C10}"/>
    <cellStyle name="Normal 8 2" xfId="39" xr:uid="{1358C20A-0C71-4A8E-98D0-01AAD5E41162}"/>
    <cellStyle name="Normal 9" xfId="16" xr:uid="{2052D5A7-D9D8-496C-891C-58B79628C7B1}"/>
    <cellStyle name="Percent" xfId="1" builtinId="5"/>
    <cellStyle name="Percent 2" xfId="4" xr:uid="{A1CBE77E-8257-4EBF-914E-EBACA21A99B2}"/>
    <cellStyle name="Percent 2 2" xfId="27" xr:uid="{E233CC76-433A-4AF9-B514-B55002565240}"/>
    <cellStyle name="Percent 3" xfId="11" xr:uid="{5F3FA98E-FAF7-4F62-B242-DF0BB67E0A06}"/>
    <cellStyle name="Percent 4" xfId="17" xr:uid="{22A86269-60DF-414C-AA44-4393FE25FF1F}"/>
    <cellStyle name="Percent 5" xfId="20" xr:uid="{A72BD76E-97A8-4854-AD9D-082B9418CA97}"/>
    <cellStyle name="Percent 6" xfId="25" xr:uid="{39DC2BB9-DC86-4D0D-81FB-9D3BED17434B}"/>
    <cellStyle name="Percent 7" xfId="29" xr:uid="{E7873FEA-87AC-4A9D-8600-B9765A5A73DB}"/>
    <cellStyle name="Percent 8" xfId="31" xr:uid="{4A5FAA92-175B-40C1-B979-669D0BAB8C9C}"/>
    <cellStyle name="Percent 9" xfId="35" xr:uid="{CFCB2C58-E497-4507-8976-3B654ABC86AA}"/>
  </cellStyles>
  <dxfs count="0"/>
  <tableStyles count="0" defaultTableStyle="TableStyleMedium2" defaultPivotStyle="PivotStyleLight16"/>
  <colors>
    <mruColors>
      <color rgb="FFA8A8A8"/>
      <color rgb="FFFFFFFF"/>
      <color rgb="FF631B16"/>
      <color rgb="FF76BC21"/>
      <color rgb="FF00A7E1"/>
      <color rgb="FF004D71"/>
      <color rgb="FF638094"/>
      <color rgb="FFEEC93E"/>
      <color rgb="FF0BD1DB"/>
      <color rgb="FFADF1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styles" Target="styles.xml"/><Relationship Id="rId68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externalLink" Target="externalLinks/externalLink3.xml"/><Relationship Id="rId66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61" Type="http://schemas.openxmlformats.org/officeDocument/2006/relationships/externalLink" Target="externalLinks/externalLink6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externalLink" Target="externalLinks/externalLink1.xml"/><Relationship Id="rId64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externalLink" Target="externalLinks/externalLink4.xml"/><Relationship Id="rId67" Type="http://schemas.openxmlformats.org/officeDocument/2006/relationships/customXml" Target="../customXml/item2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externalLink" Target="externalLinks/externalLink5.xml"/><Relationship Id="rId65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.xml"/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3.xml"/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4.xml"/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5.xml"/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6.xml"/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7.xml"/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3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8.xml"/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39.xml.rels><?xml version="1.0" encoding="UTF-8" standalone="yes"?>
<Relationships xmlns="http://schemas.openxmlformats.org/package/2006/relationships"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1.xml"/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4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3.xml"/><Relationship Id="rId2" Type="http://schemas.microsoft.com/office/2011/relationships/chartColorStyle" Target="colors41.xml"/><Relationship Id="rId1" Type="http://schemas.microsoft.com/office/2011/relationships/chartStyle" Target="style41.xml"/></Relationships>
</file>

<file path=xl/charts/_rels/chart4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4.xml"/><Relationship Id="rId2" Type="http://schemas.microsoft.com/office/2011/relationships/chartColorStyle" Target="colors42.xml"/><Relationship Id="rId1" Type="http://schemas.microsoft.com/office/2011/relationships/chartStyle" Target="style42.xml"/></Relationships>
</file>

<file path=xl/charts/_rels/chart4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6.xml"/><Relationship Id="rId2" Type="http://schemas.microsoft.com/office/2011/relationships/chartColorStyle" Target="colors43.xml"/><Relationship Id="rId1" Type="http://schemas.microsoft.com/office/2011/relationships/chartStyle" Target="style43.xml"/></Relationships>
</file>

<file path=xl/charts/_rels/chart4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8.xml"/><Relationship Id="rId2" Type="http://schemas.microsoft.com/office/2011/relationships/chartColorStyle" Target="colors44.xml"/><Relationship Id="rId1" Type="http://schemas.microsoft.com/office/2011/relationships/chartStyle" Target="style44.xml"/></Relationships>
</file>

<file path=xl/charts/_rels/chart4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0.xml"/><Relationship Id="rId2" Type="http://schemas.microsoft.com/office/2011/relationships/chartColorStyle" Target="colors45.xml"/><Relationship Id="rId1" Type="http://schemas.microsoft.com/office/2011/relationships/chartStyle" Target="style45.xml"/></Relationships>
</file>

<file path=xl/charts/_rels/chart4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2.xml"/><Relationship Id="rId2" Type="http://schemas.microsoft.com/office/2011/relationships/chartColorStyle" Target="colors46.xml"/><Relationship Id="rId1" Type="http://schemas.microsoft.com/office/2011/relationships/chartStyle" Target="style46.xml"/></Relationships>
</file>

<file path=xl/charts/_rels/chart47.xml.rels><?xml version="1.0" encoding="UTF-8" standalone="yes"?>
<Relationships xmlns="http://schemas.openxmlformats.org/package/2006/relationships"><Relationship Id="rId2" Type="http://schemas.microsoft.com/office/2011/relationships/chartColorStyle" Target="colors47.xml"/><Relationship Id="rId1" Type="http://schemas.microsoft.com/office/2011/relationships/chartStyle" Target="style47.xml"/></Relationships>
</file>

<file path=xl/charts/_rels/chart48.xml.rels><?xml version="1.0" encoding="UTF-8" standalone="yes"?>
<Relationships xmlns="http://schemas.openxmlformats.org/package/2006/relationships"><Relationship Id="rId2" Type="http://schemas.microsoft.com/office/2011/relationships/chartColorStyle" Target="colors48.xml"/><Relationship Id="rId1" Type="http://schemas.microsoft.com/office/2011/relationships/chartStyle" Target="style48.xml"/></Relationships>
</file>

<file path=xl/charts/_rels/chart49.xml.rels><?xml version="1.0" encoding="UTF-8" standalone="yes"?>
<Relationships xmlns="http://schemas.openxmlformats.org/package/2006/relationships"><Relationship Id="rId2" Type="http://schemas.microsoft.com/office/2011/relationships/chartColorStyle" Target="colors49.xml"/><Relationship Id="rId1" Type="http://schemas.microsoft.com/office/2011/relationships/chartStyle" Target="style49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50.xml.rels><?xml version="1.0" encoding="UTF-8" standalone="yes"?>
<Relationships xmlns="http://schemas.openxmlformats.org/package/2006/relationships"><Relationship Id="rId2" Type="http://schemas.microsoft.com/office/2011/relationships/chartColorStyle" Target="colors50.xml"/><Relationship Id="rId1" Type="http://schemas.microsoft.com/office/2011/relationships/chartStyle" Target="style50.xml"/></Relationships>
</file>

<file path=xl/charts/_rels/chart5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8.xml"/><Relationship Id="rId2" Type="http://schemas.microsoft.com/office/2011/relationships/chartColorStyle" Target="colors51.xml"/><Relationship Id="rId1" Type="http://schemas.microsoft.com/office/2011/relationships/chartStyle" Target="style51.xml"/></Relationships>
</file>

<file path=xl/charts/_rels/chart54.xml.rels><?xml version="1.0" encoding="UTF-8" standalone="yes"?>
<Relationships xmlns="http://schemas.openxmlformats.org/package/2006/relationships"><Relationship Id="rId2" Type="http://schemas.microsoft.com/office/2011/relationships/chartColorStyle" Target="colors52.xml"/><Relationship Id="rId1" Type="http://schemas.microsoft.com/office/2011/relationships/chartStyle" Target="style52.xml"/></Relationships>
</file>

<file path=xl/charts/_rels/chart55.xml.rels><?xml version="1.0" encoding="UTF-8" standalone="yes"?>
<Relationships xmlns="http://schemas.openxmlformats.org/package/2006/relationships"><Relationship Id="rId2" Type="http://schemas.microsoft.com/office/2011/relationships/chartColorStyle" Target="colors53.xml"/><Relationship Id="rId1" Type="http://schemas.microsoft.com/office/2011/relationships/chartStyle" Target="style53.xml"/></Relationships>
</file>

<file path=xl/charts/_rels/chart56.xml.rels><?xml version="1.0" encoding="UTF-8" standalone="yes"?>
<Relationships xmlns="http://schemas.openxmlformats.org/package/2006/relationships"><Relationship Id="rId2" Type="http://schemas.microsoft.com/office/2011/relationships/chartColorStyle" Target="colors54.xml"/><Relationship Id="rId1" Type="http://schemas.microsoft.com/office/2011/relationships/chartStyle" Target="style54.xml"/></Relationships>
</file>

<file path=xl/charts/_rels/chart57.xml.rels><?xml version="1.0" encoding="UTF-8" standalone="yes"?>
<Relationships xmlns="http://schemas.openxmlformats.org/package/2006/relationships"><Relationship Id="rId2" Type="http://schemas.microsoft.com/office/2011/relationships/chartColorStyle" Target="colors55.xml"/><Relationship Id="rId1" Type="http://schemas.microsoft.com/office/2011/relationships/chartStyle" Target="style55.xml"/></Relationships>
</file>

<file path=xl/charts/_rels/chart58.xml.rels><?xml version="1.0" encoding="UTF-8" standalone="yes"?>
<Relationships xmlns="http://schemas.openxmlformats.org/package/2006/relationships"><Relationship Id="rId2" Type="http://schemas.microsoft.com/office/2011/relationships/chartColorStyle" Target="colors56.xml"/><Relationship Id="rId1" Type="http://schemas.microsoft.com/office/2011/relationships/chartStyle" Target="style56.xml"/></Relationships>
</file>

<file path=xl/charts/_rels/chart59.xml.rels><?xml version="1.0" encoding="UTF-8" standalone="yes"?>
<Relationships xmlns="http://schemas.openxmlformats.org/package/2006/relationships"><Relationship Id="rId2" Type="http://schemas.microsoft.com/office/2011/relationships/chartColorStyle" Target="colors57.xml"/><Relationship Id="rId1" Type="http://schemas.microsoft.com/office/2011/relationships/chartStyle" Target="style57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9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60.xml.rels><?xml version="1.0" encoding="UTF-8" standalone="yes"?>
<Relationships xmlns="http://schemas.openxmlformats.org/package/2006/relationships"><Relationship Id="rId2" Type="http://schemas.microsoft.com/office/2011/relationships/chartColorStyle" Target="colors58.xml"/><Relationship Id="rId1" Type="http://schemas.microsoft.com/office/2011/relationships/chartStyle" Target="style58.xml"/></Relationships>
</file>

<file path=xl/charts/_rels/chart61.xml.rels><?xml version="1.0" encoding="UTF-8" standalone="yes"?>
<Relationships xmlns="http://schemas.openxmlformats.org/package/2006/relationships"><Relationship Id="rId2" Type="http://schemas.microsoft.com/office/2011/relationships/chartColorStyle" Target="colors59.xml"/><Relationship Id="rId1" Type="http://schemas.microsoft.com/office/2011/relationships/chartStyle" Target="style59.xml"/></Relationships>
</file>

<file path=xl/charts/_rels/chart6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8.xml"/><Relationship Id="rId2" Type="http://schemas.microsoft.com/office/2011/relationships/chartColorStyle" Target="colors60.xml"/><Relationship Id="rId1" Type="http://schemas.microsoft.com/office/2011/relationships/chartStyle" Target="style60.xml"/></Relationships>
</file>

<file path=xl/charts/_rels/chart6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0.xml"/><Relationship Id="rId2" Type="http://schemas.microsoft.com/office/2011/relationships/chartColorStyle" Target="colors61.xml"/><Relationship Id="rId1" Type="http://schemas.microsoft.com/office/2011/relationships/chartStyle" Target="style61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902559055118111"/>
          <c:y val="0.13388380506490744"/>
          <c:w val="0.74688481716718313"/>
          <c:h val="0.59657664807814148"/>
        </c:manualLayout>
      </c:layout>
      <c:lineChart>
        <c:grouping val="standard"/>
        <c:varyColors val="0"/>
        <c:ser>
          <c:idx val="1"/>
          <c:order val="1"/>
          <c:tx>
            <c:strRef>
              <c:f>'F1.1'!$C$34</c:f>
              <c:strCache>
                <c:ptCount val="1"/>
                <c:pt idx="0">
                  <c:v>Europe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3.6265683678523876E-2"/>
                  <c:y val="-0.1181255526083112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15B-49BE-A944-BD89A7CD229A}"/>
                </c:ext>
              </c:extLst>
            </c:dLbl>
            <c:dLbl>
              <c:idx val="6"/>
              <c:layout>
                <c:manualLayout>
                  <c:x val="-7.1129614336674904E-2"/>
                  <c:y val="-4.385499557913351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715B-49BE-A944-BD89A7CD229A}"/>
                </c:ext>
              </c:extLst>
            </c:dLbl>
            <c:dLbl>
              <c:idx val="22"/>
              <c:layout>
                <c:manualLayout>
                  <c:x val="0"/>
                  <c:y val="-2.12201591511936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028-413A-BF60-F2345F23AB5A}"/>
                </c:ext>
              </c:extLst>
            </c:dLbl>
            <c:spPr>
              <a:solidFill>
                <a:schemeClr val="accent1"/>
              </a:solidFill>
              <a:ln w="15875"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Gotham Medium" pitchFamily="50" charset="0"/>
                    <a:ea typeface="+mn-ea"/>
                    <a:cs typeface="Gotham Medium" pitchFamily="50" charset="0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'F1.1'!$B$11:$B$33</c:f>
              <c:numCache>
                <c:formatCode>General</c:formatCode>
                <c:ptCount val="23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  <c:pt idx="6">
                  <c:v>2020</c:v>
                </c:pt>
                <c:pt idx="7">
                  <c:v>2025</c:v>
                </c:pt>
                <c:pt idx="8">
                  <c:v>2030</c:v>
                </c:pt>
                <c:pt idx="9">
                  <c:v>2035</c:v>
                </c:pt>
                <c:pt idx="10">
                  <c:v>2040</c:v>
                </c:pt>
                <c:pt idx="11">
                  <c:v>2045</c:v>
                </c:pt>
                <c:pt idx="12">
                  <c:v>2050</c:v>
                </c:pt>
                <c:pt idx="13">
                  <c:v>2055</c:v>
                </c:pt>
                <c:pt idx="14">
                  <c:v>2060</c:v>
                </c:pt>
                <c:pt idx="15">
                  <c:v>2065</c:v>
                </c:pt>
                <c:pt idx="16">
                  <c:v>2070</c:v>
                </c:pt>
                <c:pt idx="17">
                  <c:v>2075</c:v>
                </c:pt>
                <c:pt idx="18">
                  <c:v>2080</c:v>
                </c:pt>
                <c:pt idx="19">
                  <c:v>2085</c:v>
                </c:pt>
                <c:pt idx="20">
                  <c:v>2090</c:v>
                </c:pt>
                <c:pt idx="21">
                  <c:v>2095</c:v>
                </c:pt>
                <c:pt idx="22">
                  <c:v>2100</c:v>
                </c:pt>
              </c:numCache>
            </c:numRef>
          </c:cat>
          <c:val>
            <c:numRef>
              <c:f>'F1.1'!$F$42:$F$64</c:f>
              <c:numCache>
                <c:formatCode>0.0%</c:formatCode>
                <c:ptCount val="23"/>
                <c:pt idx="0">
                  <c:v>0.12721667195751157</c:v>
                </c:pt>
                <c:pt idx="1">
                  <c:v>0.13937623783702344</c:v>
                </c:pt>
                <c:pt idx="2">
                  <c:v>0.14748930322634377</c:v>
                </c:pt>
                <c:pt idx="3">
                  <c:v>0.15901453736072713</c:v>
                </c:pt>
                <c:pt idx="4">
                  <c:v>0.1633845930568433</c:v>
                </c:pt>
                <c:pt idx="5">
                  <c:v>0.17564528908767185</c:v>
                </c:pt>
                <c:pt idx="6">
                  <c:v>0.19114316779630389</c:v>
                </c:pt>
                <c:pt idx="7">
                  <c:v>0.20985200309663038</c:v>
                </c:pt>
                <c:pt idx="8">
                  <c:v>0.22969392337920819</c:v>
                </c:pt>
                <c:pt idx="9">
                  <c:v>0.24528346167689932</c:v>
                </c:pt>
                <c:pt idx="10">
                  <c:v>0.25869419392609611</c:v>
                </c:pt>
                <c:pt idx="11">
                  <c:v>0.27023610392059377</c:v>
                </c:pt>
                <c:pt idx="12">
                  <c:v>0.28135007766497122</c:v>
                </c:pt>
                <c:pt idx="13">
                  <c:v>0.29164424267734168</c:v>
                </c:pt>
                <c:pt idx="14">
                  <c:v>0.29410909045717887</c:v>
                </c:pt>
                <c:pt idx="15">
                  <c:v>0.29069011749375034</c:v>
                </c:pt>
                <c:pt idx="16">
                  <c:v>0.28763620255238553</c:v>
                </c:pt>
                <c:pt idx="17">
                  <c:v>0.28944293772083896</c:v>
                </c:pt>
                <c:pt idx="18">
                  <c:v>0.29374183861533898</c:v>
                </c:pt>
                <c:pt idx="19">
                  <c:v>0.29798612597423529</c:v>
                </c:pt>
                <c:pt idx="20">
                  <c:v>0.30099252725423203</c:v>
                </c:pt>
                <c:pt idx="21">
                  <c:v>0.30286714214053245</c:v>
                </c:pt>
                <c:pt idx="22">
                  <c:v>0.30431276502747306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379-4EA5-AD9F-A24926131D6F}"/>
            </c:ext>
          </c:extLst>
        </c:ser>
        <c:ser>
          <c:idx val="2"/>
          <c:order val="2"/>
          <c:tx>
            <c:strRef>
              <c:f>'F1.1'!$C$65</c:f>
              <c:strCache>
                <c:ptCount val="1"/>
                <c:pt idx="0">
                  <c:v>Latin America and the Caribbean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3.7796236013560948E-2"/>
                  <c:y val="-3.041556145004420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715B-49BE-A944-BD89A7CD229A}"/>
                </c:ext>
              </c:extLst>
            </c:dLbl>
            <c:dLbl>
              <c:idx val="6"/>
              <c:layout>
                <c:manualLayout>
                  <c:x val="-1.1606977760715984E-2"/>
                  <c:y val="3.04155614500441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715B-49BE-A944-BD89A7CD229A}"/>
                </c:ext>
              </c:extLst>
            </c:dLbl>
            <c:dLbl>
              <c:idx val="22"/>
              <c:layout>
                <c:manualLayout>
                  <c:x val="5.209623776816239E-3"/>
                  <c:y val="-7.568523430592397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028-413A-BF60-F2345F23AB5A}"/>
                </c:ext>
              </c:extLst>
            </c:dLbl>
            <c:spPr>
              <a:solidFill>
                <a:schemeClr val="accent5"/>
              </a:solidFill>
              <a:ln w="15875"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Gotham Medium" pitchFamily="50" charset="0"/>
                    <a:ea typeface="+mn-ea"/>
                    <a:cs typeface="Gotham Medium" pitchFamily="50" charset="0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'F1.1'!$B$11:$B$33</c:f>
              <c:numCache>
                <c:formatCode>General</c:formatCode>
                <c:ptCount val="23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  <c:pt idx="6">
                  <c:v>2020</c:v>
                </c:pt>
                <c:pt idx="7">
                  <c:v>2025</c:v>
                </c:pt>
                <c:pt idx="8">
                  <c:v>2030</c:v>
                </c:pt>
                <c:pt idx="9">
                  <c:v>2035</c:v>
                </c:pt>
                <c:pt idx="10">
                  <c:v>2040</c:v>
                </c:pt>
                <c:pt idx="11">
                  <c:v>2045</c:v>
                </c:pt>
                <c:pt idx="12">
                  <c:v>2050</c:v>
                </c:pt>
                <c:pt idx="13">
                  <c:v>2055</c:v>
                </c:pt>
                <c:pt idx="14">
                  <c:v>2060</c:v>
                </c:pt>
                <c:pt idx="15">
                  <c:v>2065</c:v>
                </c:pt>
                <c:pt idx="16">
                  <c:v>2070</c:v>
                </c:pt>
                <c:pt idx="17">
                  <c:v>2075</c:v>
                </c:pt>
                <c:pt idx="18">
                  <c:v>2080</c:v>
                </c:pt>
                <c:pt idx="19">
                  <c:v>2085</c:v>
                </c:pt>
                <c:pt idx="20">
                  <c:v>2090</c:v>
                </c:pt>
                <c:pt idx="21">
                  <c:v>2095</c:v>
                </c:pt>
                <c:pt idx="22">
                  <c:v>2100</c:v>
                </c:pt>
              </c:numCache>
            </c:numRef>
          </c:cat>
          <c:val>
            <c:numRef>
              <c:f>'F1.1'!$F$73:$F$95</c:f>
              <c:numCache>
                <c:formatCode>0.0%</c:formatCode>
                <c:ptCount val="23"/>
                <c:pt idx="0">
                  <c:v>4.825782502910677E-2</c:v>
                </c:pt>
                <c:pt idx="1">
                  <c:v>5.2457219285137295E-2</c:v>
                </c:pt>
                <c:pt idx="2">
                  <c:v>5.6824172158717608E-2</c:v>
                </c:pt>
                <c:pt idx="3">
                  <c:v>6.2377231942485165E-2</c:v>
                </c:pt>
                <c:pt idx="4">
                  <c:v>6.87418547397491E-2</c:v>
                </c:pt>
                <c:pt idx="5">
                  <c:v>7.750155983614207E-2</c:v>
                </c:pt>
                <c:pt idx="6">
                  <c:v>8.9685711439416643E-2</c:v>
                </c:pt>
                <c:pt idx="7">
                  <c:v>0.10344718893327576</c:v>
                </c:pt>
                <c:pt idx="8">
                  <c:v>0.11975367152206361</c:v>
                </c:pt>
                <c:pt idx="9">
                  <c:v>0.13636400080330913</c:v>
                </c:pt>
                <c:pt idx="10">
                  <c:v>0.15297451413294771</c:v>
                </c:pt>
                <c:pt idx="11">
                  <c:v>0.17073393859561134</c:v>
                </c:pt>
                <c:pt idx="12">
                  <c:v>0.1896863710911596</c:v>
                </c:pt>
                <c:pt idx="13">
                  <c:v>0.20828495642697137</c:v>
                </c:pt>
                <c:pt idx="14">
                  <c:v>0.22680756269484234</c:v>
                </c:pt>
                <c:pt idx="15">
                  <c:v>0.24377993294926775</c:v>
                </c:pt>
                <c:pt idx="16">
                  <c:v>0.25823351331304878</c:v>
                </c:pt>
                <c:pt idx="17">
                  <c:v>0.27004167600998913</c:v>
                </c:pt>
                <c:pt idx="18">
                  <c:v>0.28094185004595301</c:v>
                </c:pt>
                <c:pt idx="19">
                  <c:v>0.29101315649198817</c:v>
                </c:pt>
                <c:pt idx="20">
                  <c:v>0.29973640947661512</c:v>
                </c:pt>
                <c:pt idx="21">
                  <c:v>0.3070770280531227</c:v>
                </c:pt>
                <c:pt idx="22">
                  <c:v>0.3133396443792491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5B-49BE-A944-BD89A7CD229A}"/>
            </c:ext>
          </c:extLst>
        </c:ser>
        <c:ser>
          <c:idx val="3"/>
          <c:order val="3"/>
          <c:tx>
            <c:strRef>
              <c:f>'F1.1'!$C$96</c:f>
              <c:strCache>
                <c:ptCount val="1"/>
                <c:pt idx="0">
                  <c:v>Africa</c:v>
                </c:pt>
              </c:strCache>
            </c:strRef>
          </c:tx>
          <c:spPr>
            <a:ln w="28575" cap="rnd">
              <a:solidFill>
                <a:srgbClr val="631B1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3.9345105616402094E-2"/>
                  <c:y val="3.3244916003536566E-2"/>
                </c:manualLayout>
              </c:layout>
              <c:spPr>
                <a:solidFill>
                  <a:schemeClr val="accent6"/>
                </a:solidFill>
                <a:ln w="15875"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Gotham Medium" pitchFamily="50" charset="0"/>
                      <a:ea typeface="+mn-ea"/>
                      <a:cs typeface="Gotham Medium" pitchFamily="50" charset="0"/>
                    </a:defRPr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715B-49BE-A944-BD89A7CD229A}"/>
                </c:ext>
              </c:extLst>
            </c:dLbl>
            <c:dLbl>
              <c:idx val="6"/>
              <c:layout>
                <c:manualLayout>
                  <c:x val="-3.455774306580546E-2"/>
                  <c:y val="3.0415561450044207E-2"/>
                </c:manualLayout>
              </c:layout>
              <c:spPr>
                <a:solidFill>
                  <a:schemeClr val="accent6"/>
                </a:solidFill>
                <a:ln w="15875"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Gotham Medium" pitchFamily="50" charset="0"/>
                      <a:ea typeface="+mn-ea"/>
                      <a:cs typeface="Gotham Medium" pitchFamily="50" charset="0"/>
                    </a:defRPr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715B-49BE-A944-BD89A7CD229A}"/>
                </c:ext>
              </c:extLst>
            </c:dLbl>
            <c:dLbl>
              <c:idx val="22"/>
              <c:layout>
                <c:manualLayout>
                  <c:x val="-2.5590187188980025E-3"/>
                  <c:y val="4.9513704686117831E-3"/>
                </c:manualLayout>
              </c:layout>
              <c:spPr>
                <a:solidFill>
                  <a:schemeClr val="accent6"/>
                </a:solidFill>
                <a:ln w="15875"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Gotham Medium" pitchFamily="50" charset="0"/>
                      <a:ea typeface="+mn-ea"/>
                      <a:cs typeface="Gotham Medium" pitchFamily="50" charset="0"/>
                    </a:defRPr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028-413A-BF60-F2345F23AB5A}"/>
                </c:ext>
              </c:extLst>
            </c:dLbl>
            <c:spPr>
              <a:solidFill>
                <a:schemeClr val="accent6"/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Gotham Medium" pitchFamily="50" charset="0"/>
                    <a:ea typeface="+mn-ea"/>
                    <a:cs typeface="Gotham Medium" pitchFamily="50" charset="0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'F1.1'!$B$11:$B$33</c:f>
              <c:numCache>
                <c:formatCode>General</c:formatCode>
                <c:ptCount val="23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  <c:pt idx="6">
                  <c:v>2020</c:v>
                </c:pt>
                <c:pt idx="7">
                  <c:v>2025</c:v>
                </c:pt>
                <c:pt idx="8">
                  <c:v>2030</c:v>
                </c:pt>
                <c:pt idx="9">
                  <c:v>2035</c:v>
                </c:pt>
                <c:pt idx="10">
                  <c:v>2040</c:v>
                </c:pt>
                <c:pt idx="11">
                  <c:v>2045</c:v>
                </c:pt>
                <c:pt idx="12">
                  <c:v>2050</c:v>
                </c:pt>
                <c:pt idx="13">
                  <c:v>2055</c:v>
                </c:pt>
                <c:pt idx="14">
                  <c:v>2060</c:v>
                </c:pt>
                <c:pt idx="15">
                  <c:v>2065</c:v>
                </c:pt>
                <c:pt idx="16">
                  <c:v>2070</c:v>
                </c:pt>
                <c:pt idx="17">
                  <c:v>2075</c:v>
                </c:pt>
                <c:pt idx="18">
                  <c:v>2080</c:v>
                </c:pt>
                <c:pt idx="19">
                  <c:v>2085</c:v>
                </c:pt>
                <c:pt idx="20">
                  <c:v>2090</c:v>
                </c:pt>
                <c:pt idx="21">
                  <c:v>2095</c:v>
                </c:pt>
                <c:pt idx="22">
                  <c:v>2100</c:v>
                </c:pt>
              </c:numCache>
            </c:numRef>
          </c:cat>
          <c:val>
            <c:numRef>
              <c:f>'F1.1'!$F$104:$F$126</c:f>
              <c:numCache>
                <c:formatCode>0.0%</c:formatCode>
                <c:ptCount val="23"/>
                <c:pt idx="0">
                  <c:v>3.2370343771965238E-2</c:v>
                </c:pt>
                <c:pt idx="1">
                  <c:v>3.3092743727763184E-2</c:v>
                </c:pt>
                <c:pt idx="2">
                  <c:v>3.3508004135892985E-2</c:v>
                </c:pt>
                <c:pt idx="3">
                  <c:v>3.3145032989721816E-2</c:v>
                </c:pt>
                <c:pt idx="4">
                  <c:v>3.3039584191740315E-2</c:v>
                </c:pt>
                <c:pt idx="5">
                  <c:v>3.3599735478234298E-2</c:v>
                </c:pt>
                <c:pt idx="6">
                  <c:v>3.5130728249801742E-2</c:v>
                </c:pt>
                <c:pt idx="7">
                  <c:v>3.7384857804261852E-2</c:v>
                </c:pt>
                <c:pt idx="8">
                  <c:v>4.0128713855327555E-2</c:v>
                </c:pt>
                <c:pt idx="9">
                  <c:v>4.3181301176377494E-2</c:v>
                </c:pt>
                <c:pt idx="10">
                  <c:v>4.6948580120549997E-2</c:v>
                </c:pt>
                <c:pt idx="11">
                  <c:v>5.1703267915895773E-2</c:v>
                </c:pt>
                <c:pt idx="12">
                  <c:v>5.7487927514155636E-2</c:v>
                </c:pt>
                <c:pt idx="13">
                  <c:v>6.3537371884210159E-2</c:v>
                </c:pt>
                <c:pt idx="14">
                  <c:v>6.957290326407406E-2</c:v>
                </c:pt>
                <c:pt idx="15">
                  <c:v>7.5908100277057244E-2</c:v>
                </c:pt>
                <c:pt idx="16">
                  <c:v>8.3061899039461748E-2</c:v>
                </c:pt>
                <c:pt idx="17">
                  <c:v>9.1596963066506901E-2</c:v>
                </c:pt>
                <c:pt idx="18">
                  <c:v>0.10141117285553589</c:v>
                </c:pt>
                <c:pt idx="19">
                  <c:v>0.11108835452083379</c:v>
                </c:pt>
                <c:pt idx="20">
                  <c:v>0.12048576906453463</c:v>
                </c:pt>
                <c:pt idx="21">
                  <c:v>0.12983104405061399</c:v>
                </c:pt>
                <c:pt idx="22">
                  <c:v>0.1393386494715313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15B-49BE-A944-BD89A7CD229A}"/>
            </c:ext>
          </c:extLst>
        </c:ser>
        <c:ser>
          <c:idx val="4"/>
          <c:order val="4"/>
          <c:tx>
            <c:strRef>
              <c:f>'F1.1'!$C$127</c:f>
              <c:strCache>
                <c:ptCount val="1"/>
                <c:pt idx="0">
                  <c:v>Asia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'F1.1'!$B$11:$B$33</c:f>
              <c:numCache>
                <c:formatCode>General</c:formatCode>
                <c:ptCount val="23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  <c:pt idx="6">
                  <c:v>2020</c:v>
                </c:pt>
                <c:pt idx="7">
                  <c:v>2025</c:v>
                </c:pt>
                <c:pt idx="8">
                  <c:v>2030</c:v>
                </c:pt>
                <c:pt idx="9">
                  <c:v>2035</c:v>
                </c:pt>
                <c:pt idx="10">
                  <c:v>2040</c:v>
                </c:pt>
                <c:pt idx="11">
                  <c:v>2045</c:v>
                </c:pt>
                <c:pt idx="12">
                  <c:v>2050</c:v>
                </c:pt>
                <c:pt idx="13">
                  <c:v>2055</c:v>
                </c:pt>
                <c:pt idx="14">
                  <c:v>2060</c:v>
                </c:pt>
                <c:pt idx="15">
                  <c:v>2065</c:v>
                </c:pt>
                <c:pt idx="16">
                  <c:v>2070</c:v>
                </c:pt>
                <c:pt idx="17">
                  <c:v>2075</c:v>
                </c:pt>
                <c:pt idx="18">
                  <c:v>2080</c:v>
                </c:pt>
                <c:pt idx="19">
                  <c:v>2085</c:v>
                </c:pt>
                <c:pt idx="20">
                  <c:v>2090</c:v>
                </c:pt>
                <c:pt idx="21">
                  <c:v>2095</c:v>
                </c:pt>
                <c:pt idx="22">
                  <c:v>2100</c:v>
                </c:pt>
              </c:numCache>
            </c:numRef>
          </c:cat>
          <c:val>
            <c:numRef>
              <c:f>'F1.1'!$F$135:$F$157</c:f>
              <c:numCache>
                <c:formatCode>0.0%</c:formatCode>
                <c:ptCount val="23"/>
                <c:pt idx="0">
                  <c:v>4.876497646342165E-2</c:v>
                </c:pt>
                <c:pt idx="1">
                  <c:v>5.2791080527219099E-2</c:v>
                </c:pt>
                <c:pt idx="2">
                  <c:v>5.791858674801998E-2</c:v>
                </c:pt>
                <c:pt idx="3">
                  <c:v>6.2792005959300318E-2</c:v>
                </c:pt>
                <c:pt idx="4">
                  <c:v>6.7107129932617721E-2</c:v>
                </c:pt>
                <c:pt idx="5">
                  <c:v>7.4771666903168138E-2</c:v>
                </c:pt>
                <c:pt idx="6">
                  <c:v>8.8687469547143571E-2</c:v>
                </c:pt>
                <c:pt idx="7">
                  <c:v>0.10190813293812323</c:v>
                </c:pt>
                <c:pt idx="8">
                  <c:v>0.11809488802262762</c:v>
                </c:pt>
                <c:pt idx="9">
                  <c:v>0.13732812339160388</c:v>
                </c:pt>
                <c:pt idx="10">
                  <c:v>0.15463500576007044</c:v>
                </c:pt>
                <c:pt idx="11">
                  <c:v>0.16686267963035606</c:v>
                </c:pt>
                <c:pt idx="12">
                  <c:v>0.18046004773775032</c:v>
                </c:pt>
                <c:pt idx="13">
                  <c:v>0.19838156615569782</c:v>
                </c:pt>
                <c:pt idx="14">
                  <c:v>0.21037380338004799</c:v>
                </c:pt>
                <c:pt idx="15">
                  <c:v>0.21975405658935995</c:v>
                </c:pt>
                <c:pt idx="16">
                  <c:v>0.22781833041561003</c:v>
                </c:pt>
                <c:pt idx="17">
                  <c:v>0.23639157506391928</c:v>
                </c:pt>
                <c:pt idx="18">
                  <c:v>0.24527154320756914</c:v>
                </c:pt>
                <c:pt idx="19">
                  <c:v>0.25408262159122513</c:v>
                </c:pt>
                <c:pt idx="20">
                  <c:v>0.26183430223325616</c:v>
                </c:pt>
                <c:pt idx="21">
                  <c:v>0.26889556017855787</c:v>
                </c:pt>
                <c:pt idx="22">
                  <c:v>0.27552608558645059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15B-49BE-A944-BD89A7CD229A}"/>
            </c:ext>
          </c:extLst>
        </c:ser>
        <c:ser>
          <c:idx val="5"/>
          <c:order val="5"/>
          <c:tx>
            <c:strRef>
              <c:f>'F1.1'!$C$158</c:f>
              <c:strCache>
                <c:ptCount val="1"/>
                <c:pt idx="0">
                  <c:v>Oceania</c:v>
                </c:pt>
              </c:strCache>
            </c:strRef>
          </c:tx>
          <c:spPr>
            <a:ln w="28575" cap="rnd">
              <a:solidFill>
                <a:schemeClr val="accent3">
                  <a:lumMod val="7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5000"/>
                </a:schemeClr>
              </a:solidFill>
              <a:ln w="9525">
                <a:solidFill>
                  <a:schemeClr val="accent3">
                    <a:lumMod val="75000"/>
                  </a:schemeClr>
                </a:solidFill>
              </a:ln>
              <a:effectLst/>
            </c:spPr>
          </c:marker>
          <c:cat>
            <c:numRef>
              <c:f>'F1.1'!$B$11:$B$33</c:f>
              <c:numCache>
                <c:formatCode>General</c:formatCode>
                <c:ptCount val="23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  <c:pt idx="6">
                  <c:v>2020</c:v>
                </c:pt>
                <c:pt idx="7">
                  <c:v>2025</c:v>
                </c:pt>
                <c:pt idx="8">
                  <c:v>2030</c:v>
                </c:pt>
                <c:pt idx="9">
                  <c:v>2035</c:v>
                </c:pt>
                <c:pt idx="10">
                  <c:v>2040</c:v>
                </c:pt>
                <c:pt idx="11">
                  <c:v>2045</c:v>
                </c:pt>
                <c:pt idx="12">
                  <c:v>2050</c:v>
                </c:pt>
                <c:pt idx="13">
                  <c:v>2055</c:v>
                </c:pt>
                <c:pt idx="14">
                  <c:v>2060</c:v>
                </c:pt>
                <c:pt idx="15">
                  <c:v>2065</c:v>
                </c:pt>
                <c:pt idx="16">
                  <c:v>2070</c:v>
                </c:pt>
                <c:pt idx="17">
                  <c:v>2075</c:v>
                </c:pt>
                <c:pt idx="18">
                  <c:v>2080</c:v>
                </c:pt>
                <c:pt idx="19">
                  <c:v>2085</c:v>
                </c:pt>
                <c:pt idx="20">
                  <c:v>2090</c:v>
                </c:pt>
                <c:pt idx="21">
                  <c:v>2095</c:v>
                </c:pt>
                <c:pt idx="22">
                  <c:v>2100</c:v>
                </c:pt>
              </c:numCache>
            </c:numRef>
          </c:cat>
          <c:val>
            <c:numRef>
              <c:f>'F1.1'!$F$166:$F$188</c:f>
              <c:numCache>
                <c:formatCode>0.0%</c:formatCode>
                <c:ptCount val="23"/>
                <c:pt idx="0">
                  <c:v>9.0272596923501189E-2</c:v>
                </c:pt>
                <c:pt idx="1">
                  <c:v>9.5335092525325862E-2</c:v>
                </c:pt>
                <c:pt idx="2">
                  <c:v>9.8022385745503246E-2</c:v>
                </c:pt>
                <c:pt idx="3">
                  <c:v>0.10169523119370009</c:v>
                </c:pt>
                <c:pt idx="4">
                  <c:v>0.10640416180166611</c:v>
                </c:pt>
                <c:pt idx="5">
                  <c:v>0.11695937947588997</c:v>
                </c:pt>
                <c:pt idx="6">
                  <c:v>0.12764577488033654</c:v>
                </c:pt>
                <c:pt idx="7">
                  <c:v>0.13996994121806336</c:v>
                </c:pt>
                <c:pt idx="8">
                  <c:v>0.15205376678633892</c:v>
                </c:pt>
                <c:pt idx="9">
                  <c:v>0.16058187911187768</c:v>
                </c:pt>
                <c:pt idx="10">
                  <c:v>0.1683204837967994</c:v>
                </c:pt>
                <c:pt idx="11">
                  <c:v>0.17231070378345376</c:v>
                </c:pt>
                <c:pt idx="12">
                  <c:v>0.17901399904706358</c:v>
                </c:pt>
                <c:pt idx="13">
                  <c:v>0.18597034849315713</c:v>
                </c:pt>
                <c:pt idx="14">
                  <c:v>0.19218191097145973</c:v>
                </c:pt>
                <c:pt idx="15">
                  <c:v>0.19668745788618325</c:v>
                </c:pt>
                <c:pt idx="16">
                  <c:v>0.20081093068287298</c:v>
                </c:pt>
                <c:pt idx="17">
                  <c:v>0.20725413937101414</c:v>
                </c:pt>
                <c:pt idx="18">
                  <c:v>0.21391861609825111</c:v>
                </c:pt>
                <c:pt idx="19">
                  <c:v>0.22104385691373729</c:v>
                </c:pt>
                <c:pt idx="20">
                  <c:v>0.22769009902921289</c:v>
                </c:pt>
                <c:pt idx="21">
                  <c:v>0.23410355906554867</c:v>
                </c:pt>
                <c:pt idx="22">
                  <c:v>0.24031700469368136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15B-49BE-A944-BD89A7CD229A}"/>
            </c:ext>
          </c:extLst>
        </c:ser>
        <c:ser>
          <c:idx val="6"/>
          <c:order val="6"/>
          <c:tx>
            <c:strRef>
              <c:f>'F1.1'!$C$189</c:f>
              <c:strCache>
                <c:ptCount val="1"/>
                <c:pt idx="0">
                  <c:v>North America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3.8867506960079734E-2"/>
                  <c:y val="2.263483642793987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715B-49BE-A944-BD89A7CD229A}"/>
                </c:ext>
              </c:extLst>
            </c:dLbl>
            <c:dLbl>
              <c:idx val="6"/>
              <c:layout>
                <c:manualLayout>
                  <c:x val="1.1998774478377192E-2"/>
                  <c:y val="-8.4880636604774528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715B-49BE-A944-BD89A7CD229A}"/>
                </c:ext>
              </c:extLst>
            </c:dLbl>
            <c:dLbl>
              <c:idx val="22"/>
              <c:layout>
                <c:manualLayout>
                  <c:x val="2.4487294853829298E-3"/>
                  <c:y val="-3.5366931918656055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028-413A-BF60-F2345F23AB5A}"/>
                </c:ext>
              </c:extLst>
            </c:dLbl>
            <c:spPr>
              <a:solidFill>
                <a:schemeClr val="accent2"/>
              </a:solidFill>
              <a:ln w="15875"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Gotham Medium" pitchFamily="50" charset="0"/>
                    <a:ea typeface="+mn-ea"/>
                    <a:cs typeface="Gotham Medium" pitchFamily="50" charset="0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'F1.1'!$B$11:$B$33</c:f>
              <c:numCache>
                <c:formatCode>General</c:formatCode>
                <c:ptCount val="23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  <c:pt idx="6">
                  <c:v>2020</c:v>
                </c:pt>
                <c:pt idx="7">
                  <c:v>2025</c:v>
                </c:pt>
                <c:pt idx="8">
                  <c:v>2030</c:v>
                </c:pt>
                <c:pt idx="9">
                  <c:v>2035</c:v>
                </c:pt>
                <c:pt idx="10">
                  <c:v>2040</c:v>
                </c:pt>
                <c:pt idx="11">
                  <c:v>2045</c:v>
                </c:pt>
                <c:pt idx="12">
                  <c:v>2050</c:v>
                </c:pt>
                <c:pt idx="13">
                  <c:v>2055</c:v>
                </c:pt>
                <c:pt idx="14">
                  <c:v>2060</c:v>
                </c:pt>
                <c:pt idx="15">
                  <c:v>2065</c:v>
                </c:pt>
                <c:pt idx="16">
                  <c:v>2070</c:v>
                </c:pt>
                <c:pt idx="17">
                  <c:v>2075</c:v>
                </c:pt>
                <c:pt idx="18">
                  <c:v>2080</c:v>
                </c:pt>
                <c:pt idx="19">
                  <c:v>2085</c:v>
                </c:pt>
                <c:pt idx="20">
                  <c:v>2090</c:v>
                </c:pt>
                <c:pt idx="21">
                  <c:v>2095</c:v>
                </c:pt>
                <c:pt idx="22">
                  <c:v>2100</c:v>
                </c:pt>
              </c:numCache>
            </c:numRef>
          </c:cat>
          <c:val>
            <c:numRef>
              <c:f>'F1.1'!$F$197:$F$219</c:f>
              <c:numCache>
                <c:formatCode>0.0%</c:formatCode>
                <c:ptCount val="23"/>
                <c:pt idx="0">
                  <c:v>0.12490143377858041</c:v>
                </c:pt>
                <c:pt idx="1">
                  <c:v>0.12590479981065394</c:v>
                </c:pt>
                <c:pt idx="2">
                  <c:v>0.12355094010265472</c:v>
                </c:pt>
                <c:pt idx="3">
                  <c:v>0.12390028372150176</c:v>
                </c:pt>
                <c:pt idx="4">
                  <c:v>0.1309790662822479</c:v>
                </c:pt>
                <c:pt idx="5">
                  <c:v>0.14785024926893961</c:v>
                </c:pt>
                <c:pt idx="6">
                  <c:v>0.16781676672748927</c:v>
                </c:pt>
                <c:pt idx="7">
                  <c:v>0.18846454004333282</c:v>
                </c:pt>
                <c:pt idx="8">
                  <c:v>0.20529511116370044</c:v>
                </c:pt>
                <c:pt idx="9">
                  <c:v>0.21471327528750508</c:v>
                </c:pt>
                <c:pt idx="10">
                  <c:v>0.21915781132948431</c:v>
                </c:pt>
                <c:pt idx="11">
                  <c:v>0.22182111943723581</c:v>
                </c:pt>
                <c:pt idx="12">
                  <c:v>0.22643010413280831</c:v>
                </c:pt>
                <c:pt idx="13">
                  <c:v>0.23376111397332727</c:v>
                </c:pt>
                <c:pt idx="14">
                  <c:v>0.24371558199572713</c:v>
                </c:pt>
                <c:pt idx="15">
                  <c:v>0.25134906308519722</c:v>
                </c:pt>
                <c:pt idx="16">
                  <c:v>0.25792908545625048</c:v>
                </c:pt>
                <c:pt idx="17">
                  <c:v>0.26457025532553347</c:v>
                </c:pt>
                <c:pt idx="18">
                  <c:v>0.26819802524885061</c:v>
                </c:pt>
                <c:pt idx="19">
                  <c:v>0.27026297150361134</c:v>
                </c:pt>
                <c:pt idx="20">
                  <c:v>0.27284512767323826</c:v>
                </c:pt>
                <c:pt idx="21">
                  <c:v>0.27605655071538926</c:v>
                </c:pt>
                <c:pt idx="22">
                  <c:v>0.27941652198549116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715B-49BE-A944-BD89A7CD22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20650592"/>
        <c:axId val="1320651840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'F1.1'!$C$3</c15:sqref>
                        </c15:formulaRef>
                      </c:ext>
                    </c:extLst>
                    <c:strCache>
                      <c:ptCount val="1"/>
                      <c:pt idx="0">
                        <c:v>WORLD</c:v>
                      </c:pt>
                    </c:strCache>
                  </c:strRef>
                </c:tx>
                <c:spPr>
                  <a:ln w="28575" cap="rnd">
                    <a:solidFill>
                      <a:schemeClr val="tx2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tx2"/>
                    </a:solidFill>
                    <a:ln w="9525">
                      <a:solidFill>
                        <a:schemeClr val="tx2"/>
                      </a:solidFill>
                    </a:ln>
                    <a:effectLst/>
                  </c:spPr>
                </c:marker>
                <c:dLbls>
                  <c:dLbl>
                    <c:idx val="7"/>
                    <c:layout>
                      <c:manualLayout>
                        <c:x val="0"/>
                        <c:y val="4.5977011494252873E-2"/>
                      </c:manualLayout>
                    </c:layout>
                    <c:dLblPos val="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6-C028-413A-BF60-F2345F23AB5A}"/>
                      </c:ext>
                    </c:extLst>
                  </c:dLbl>
                  <c:dLbl>
                    <c:idx val="8"/>
                    <c:layout>
                      <c:manualLayout>
                        <c:x val="-4.7486220472440943E-2"/>
                        <c:y val="-7.6076076076076082E-2"/>
                      </c:manualLayout>
                    </c:layout>
                    <c:dLblPos val="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7-C028-413A-BF60-F2345F23AB5A}"/>
                      </c:ext>
                    </c:extLst>
                  </c:dLbl>
                  <c:spPr>
                    <a:noFill/>
                    <a:ln w="15875">
                      <a:solidFill>
                        <a:schemeClr val="tx2"/>
                      </a:solidFill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bg1">
                              <a:lumMod val="50000"/>
                            </a:schemeClr>
                          </a:solidFill>
                          <a:latin typeface="Gotham Medium" pitchFamily="50" charset="0"/>
                          <a:ea typeface="+mn-ea"/>
                          <a:cs typeface="Gotham Medium" pitchFamily="50" charset="0"/>
                        </a:defRPr>
                      </a:pPr>
                      <a:endParaRPr lang="en-US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numRef>
                    <c:extLst>
                      <c:ext uri="{02D57815-91ED-43cb-92C2-25804820EDAC}">
                        <c15:formulaRef>
                          <c15:sqref>'F1.1'!$B$11:$B$33</c15:sqref>
                        </c15:formulaRef>
                      </c:ext>
                    </c:extLst>
                    <c:numCache>
                      <c:formatCode>General</c:formatCode>
                      <c:ptCount val="23"/>
                      <c:pt idx="0">
                        <c:v>1990</c:v>
                      </c:pt>
                      <c:pt idx="1">
                        <c:v>1995</c:v>
                      </c:pt>
                      <c:pt idx="2">
                        <c:v>2000</c:v>
                      </c:pt>
                      <c:pt idx="3">
                        <c:v>2005</c:v>
                      </c:pt>
                      <c:pt idx="4">
                        <c:v>2010</c:v>
                      </c:pt>
                      <c:pt idx="5">
                        <c:v>2015</c:v>
                      </c:pt>
                      <c:pt idx="6">
                        <c:v>2020</c:v>
                      </c:pt>
                      <c:pt idx="7">
                        <c:v>2025</c:v>
                      </c:pt>
                      <c:pt idx="8">
                        <c:v>2030</c:v>
                      </c:pt>
                      <c:pt idx="9">
                        <c:v>2035</c:v>
                      </c:pt>
                      <c:pt idx="10">
                        <c:v>2040</c:v>
                      </c:pt>
                      <c:pt idx="11">
                        <c:v>2045</c:v>
                      </c:pt>
                      <c:pt idx="12">
                        <c:v>2050</c:v>
                      </c:pt>
                      <c:pt idx="13">
                        <c:v>2055</c:v>
                      </c:pt>
                      <c:pt idx="14">
                        <c:v>2060</c:v>
                      </c:pt>
                      <c:pt idx="15">
                        <c:v>2065</c:v>
                      </c:pt>
                      <c:pt idx="16">
                        <c:v>2070</c:v>
                      </c:pt>
                      <c:pt idx="17">
                        <c:v>2075</c:v>
                      </c:pt>
                      <c:pt idx="18">
                        <c:v>2080</c:v>
                      </c:pt>
                      <c:pt idx="19">
                        <c:v>2085</c:v>
                      </c:pt>
                      <c:pt idx="20">
                        <c:v>2090</c:v>
                      </c:pt>
                      <c:pt idx="21">
                        <c:v>2095</c:v>
                      </c:pt>
                      <c:pt idx="22">
                        <c:v>2100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'F1.1'!$F$11:$F$33</c15:sqref>
                        </c15:formulaRef>
                      </c:ext>
                    </c:extLst>
                    <c:numCache>
                      <c:formatCode>0.0%</c:formatCode>
                      <c:ptCount val="23"/>
                      <c:pt idx="0">
                        <c:v>6.1610033706814796E-2</c:v>
                      </c:pt>
                      <c:pt idx="1">
                        <c:v>6.5227176562899447E-2</c:v>
                      </c:pt>
                      <c:pt idx="2">
                        <c:v>6.8724590979102537E-2</c:v>
                      </c:pt>
                      <c:pt idx="3">
                        <c:v>7.2589164473588999E-2</c:v>
                      </c:pt>
                      <c:pt idx="4">
                        <c:v>7.5708119997249551E-2</c:v>
                      </c:pt>
                      <c:pt idx="5">
                        <c:v>8.2325791307911497E-2</c:v>
                      </c:pt>
                      <c:pt idx="6">
                        <c:v>9.3345110027407321E-2</c:v>
                      </c:pt>
                      <c:pt idx="7">
                        <c:v>0.10420464789395954</c:v>
                      </c:pt>
                      <c:pt idx="8">
                        <c:v>0.11668596182102262</c:v>
                      </c:pt>
                      <c:pt idx="9">
                        <c:v>0.12990644708823557</c:v>
                      </c:pt>
                      <c:pt idx="10">
                        <c:v>0.14137829480080405</c:v>
                      </c:pt>
                      <c:pt idx="11">
                        <c:v>0.14976263947527299</c:v>
                      </c:pt>
                      <c:pt idx="12">
                        <c:v>0.15910084853428191</c:v>
                      </c:pt>
                      <c:pt idx="13">
                        <c:v>0.17063039645821157</c:v>
                      </c:pt>
                      <c:pt idx="14">
                        <c:v>0.17833847280574108</c:v>
                      </c:pt>
                      <c:pt idx="15">
                        <c:v>0.18407458868402163</c:v>
                      </c:pt>
                      <c:pt idx="16">
                        <c:v>0.18919961894082266</c:v>
                      </c:pt>
                      <c:pt idx="17">
                        <c:v>0.19522235510006355</c:v>
                      </c:pt>
                      <c:pt idx="18">
                        <c:v>0.20188564655855218</c:v>
                      </c:pt>
                      <c:pt idx="19">
                        <c:v>0.20847837271854838</c:v>
                      </c:pt>
                      <c:pt idx="20">
                        <c:v>0.21449039916489535</c:v>
                      </c:pt>
                      <c:pt idx="21">
                        <c:v>0.22021209166624406</c:v>
                      </c:pt>
                      <c:pt idx="22">
                        <c:v>0.22589188157004872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3379-4EA5-AD9F-A24926131D6F}"/>
                  </c:ext>
                </c:extLst>
              </c15:ser>
            </c15:filteredLineSeries>
          </c:ext>
        </c:extLst>
      </c:lineChart>
      <c:catAx>
        <c:axId val="1320650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>
                    <a:lumMod val="50000"/>
                  </a:schemeClr>
                </a:solidFill>
                <a:latin typeface="Gotham Medium" pitchFamily="50" charset="0"/>
                <a:ea typeface="+mn-ea"/>
                <a:cs typeface="Gotham Medium" pitchFamily="50" charset="0"/>
              </a:defRPr>
            </a:pPr>
            <a:endParaRPr lang="en-US"/>
          </a:p>
        </c:txPr>
        <c:crossAx val="1320651840"/>
        <c:crosses val="autoZero"/>
        <c:auto val="1"/>
        <c:lblAlgn val="ctr"/>
        <c:lblOffset val="100"/>
        <c:noMultiLvlLbl val="0"/>
      </c:catAx>
      <c:valAx>
        <c:axId val="13206518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>
                    <a:lumMod val="50000"/>
                  </a:schemeClr>
                </a:solidFill>
                <a:latin typeface="Gotham Medium" pitchFamily="50" charset="0"/>
                <a:ea typeface="+mn-ea"/>
                <a:cs typeface="Gotham Medium" pitchFamily="50" charset="0"/>
              </a:defRPr>
            </a:pPr>
            <a:endParaRPr lang="en-US"/>
          </a:p>
        </c:txPr>
        <c:crossAx val="13206505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5511392706042"/>
          <c:w val="1"/>
          <c:h val="0.1223508550074614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bg1">
                  <a:lumMod val="50000"/>
                </a:schemeClr>
              </a:solidFill>
              <a:latin typeface="Gotham Medium" pitchFamily="50" charset="0"/>
              <a:ea typeface="+mn-ea"/>
              <a:cs typeface="Gotham Medium" pitchFamily="50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chemeClr val="bg1">
              <a:lumMod val="50000"/>
            </a:schemeClr>
          </a:solidFill>
          <a:latin typeface="Gotham Medium" pitchFamily="50" charset="0"/>
          <a:cs typeface="Gotham Medium" pitchFamily="50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8275564840775174"/>
          <c:y val="0.17980707865496179"/>
          <c:w val="0.74617620038242427"/>
          <c:h val="0.54746221599287337"/>
        </c:manualLayout>
      </c:layout>
      <c:areaChart>
        <c:grouping val="percentStacked"/>
        <c:varyColors val="0"/>
        <c:ser>
          <c:idx val="0"/>
          <c:order val="0"/>
          <c:tx>
            <c:strRef>
              <c:f>'F2.5'!$B$4</c:f>
              <c:strCache>
                <c:ptCount val="1"/>
                <c:pt idx="0">
                  <c:v>labor</c:v>
                </c:pt>
              </c:strCache>
            </c:strRef>
          </c:tx>
          <c:spPr>
            <a:solidFill>
              <a:schemeClr val="accent1"/>
            </a:solidFill>
            <a:ln w="25400">
              <a:noFill/>
            </a:ln>
            <a:effectLst/>
          </c:spPr>
          <c:cat>
            <c:numLit>
              <c:formatCode>General</c:formatCode>
              <c:ptCount val="31"/>
              <c:pt idx="0">
                <c:v>50</c:v>
              </c:pt>
              <c:pt idx="1">
                <c:v>51</c:v>
              </c:pt>
              <c:pt idx="2">
                <c:v>52</c:v>
              </c:pt>
              <c:pt idx="3">
                <c:v>53</c:v>
              </c:pt>
              <c:pt idx="4">
                <c:v>54</c:v>
              </c:pt>
              <c:pt idx="5">
                <c:v>55</c:v>
              </c:pt>
              <c:pt idx="6">
                <c:v>56</c:v>
              </c:pt>
              <c:pt idx="7">
                <c:v>57</c:v>
              </c:pt>
              <c:pt idx="8">
                <c:v>58</c:v>
              </c:pt>
              <c:pt idx="9">
                <c:v>59</c:v>
              </c:pt>
              <c:pt idx="10">
                <c:v>60</c:v>
              </c:pt>
              <c:pt idx="11">
                <c:v>61</c:v>
              </c:pt>
              <c:pt idx="12">
                <c:v>62</c:v>
              </c:pt>
              <c:pt idx="13">
                <c:v>63</c:v>
              </c:pt>
              <c:pt idx="14">
                <c:v>64</c:v>
              </c:pt>
              <c:pt idx="15">
                <c:v>65</c:v>
              </c:pt>
              <c:pt idx="16">
                <c:v>66</c:v>
              </c:pt>
              <c:pt idx="17">
                <c:v>67</c:v>
              </c:pt>
              <c:pt idx="18">
                <c:v>68</c:v>
              </c:pt>
              <c:pt idx="19">
                <c:v>69</c:v>
              </c:pt>
              <c:pt idx="20">
                <c:v>70</c:v>
              </c:pt>
              <c:pt idx="21">
                <c:v>71</c:v>
              </c:pt>
              <c:pt idx="22">
                <c:v>72</c:v>
              </c:pt>
              <c:pt idx="23">
                <c:v>73</c:v>
              </c:pt>
              <c:pt idx="24">
                <c:v>74</c:v>
              </c:pt>
              <c:pt idx="25">
                <c:v>75</c:v>
              </c:pt>
              <c:pt idx="26">
                <c:v>76</c:v>
              </c:pt>
              <c:pt idx="27">
                <c:v>77</c:v>
              </c:pt>
              <c:pt idx="28">
                <c:v>78</c:v>
              </c:pt>
              <c:pt idx="29">
                <c:v>79</c:v>
              </c:pt>
              <c:pt idx="30">
                <c:v>80</c:v>
              </c:pt>
            </c:numLit>
          </c:cat>
          <c:val>
            <c:numRef>
              <c:f>'F2.5'!$D$4:$AH$4</c:f>
              <c:numCache>
                <c:formatCode>0%</c:formatCode>
                <c:ptCount val="31"/>
                <c:pt idx="0">
                  <c:v>0.4765543775935287</c:v>
                </c:pt>
                <c:pt idx="1">
                  <c:v>0.48956521411891851</c:v>
                </c:pt>
                <c:pt idx="2">
                  <c:v>0.48980929476852791</c:v>
                </c:pt>
                <c:pt idx="3">
                  <c:v>0.45407866535260261</c:v>
                </c:pt>
                <c:pt idx="4">
                  <c:v>0.43509485534587267</c:v>
                </c:pt>
                <c:pt idx="5">
                  <c:v>0.43857300793526016</c:v>
                </c:pt>
                <c:pt idx="6">
                  <c:v>0.40839059011250572</c:v>
                </c:pt>
                <c:pt idx="7">
                  <c:v>0.39002304240805485</c:v>
                </c:pt>
                <c:pt idx="8">
                  <c:v>0.38437802665433257</c:v>
                </c:pt>
                <c:pt idx="9">
                  <c:v>0.35007640798857781</c:v>
                </c:pt>
                <c:pt idx="10">
                  <c:v>0.3365253051626691</c:v>
                </c:pt>
                <c:pt idx="11">
                  <c:v>0.31232187269822348</c:v>
                </c:pt>
                <c:pt idx="12">
                  <c:v>0.29743364931423333</c:v>
                </c:pt>
                <c:pt idx="13">
                  <c:v>0.27271643387949901</c:v>
                </c:pt>
                <c:pt idx="14">
                  <c:v>0.25448101894405672</c:v>
                </c:pt>
                <c:pt idx="15">
                  <c:v>0.2166992390676345</c:v>
                </c:pt>
                <c:pt idx="16">
                  <c:v>0.21171481535416622</c:v>
                </c:pt>
                <c:pt idx="17">
                  <c:v>0.18904864750468584</c:v>
                </c:pt>
                <c:pt idx="18">
                  <c:v>0.19384125155920492</c:v>
                </c:pt>
                <c:pt idx="19">
                  <c:v>0.16116845067289118</c:v>
                </c:pt>
                <c:pt idx="20">
                  <c:v>0.16066678136596249</c:v>
                </c:pt>
                <c:pt idx="21">
                  <c:v>0.13449285206382852</c:v>
                </c:pt>
                <c:pt idx="22">
                  <c:v>0.14459339387868372</c:v>
                </c:pt>
                <c:pt idx="23">
                  <c:v>0.1461672242754358</c:v>
                </c:pt>
                <c:pt idx="24">
                  <c:v>0.12011782647161305</c:v>
                </c:pt>
                <c:pt idx="25">
                  <c:v>0.12392256922184386</c:v>
                </c:pt>
                <c:pt idx="26">
                  <c:v>0.10867070810562161</c:v>
                </c:pt>
                <c:pt idx="27">
                  <c:v>7.8022012526678231E-2</c:v>
                </c:pt>
                <c:pt idx="28">
                  <c:v>0.11262193496660315</c:v>
                </c:pt>
                <c:pt idx="29">
                  <c:v>8.153964815666262E-2</c:v>
                </c:pt>
                <c:pt idx="30">
                  <c:v>6.5013544493234376E-2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8D-48B9-BF58-7626C51209C7}"/>
            </c:ext>
          </c:extLst>
        </c:ser>
        <c:ser>
          <c:idx val="2"/>
          <c:order val="1"/>
          <c:tx>
            <c:strRef>
              <c:f>'F2.5'!$B$6</c:f>
              <c:strCache>
                <c:ptCount val="1"/>
                <c:pt idx="0">
                  <c:v>labor &amp; non-labor</c:v>
                </c:pt>
              </c:strCache>
            </c:strRef>
          </c:tx>
          <c:spPr>
            <a:solidFill>
              <a:schemeClr val="accent4"/>
            </a:solidFill>
            <a:ln w="25400">
              <a:noFill/>
            </a:ln>
            <a:effectLst/>
          </c:spPr>
          <c:cat>
            <c:numLit>
              <c:formatCode>General</c:formatCode>
              <c:ptCount val="31"/>
              <c:pt idx="0">
                <c:v>50</c:v>
              </c:pt>
              <c:pt idx="1">
                <c:v>51</c:v>
              </c:pt>
              <c:pt idx="2">
                <c:v>52</c:v>
              </c:pt>
              <c:pt idx="3">
                <c:v>53</c:v>
              </c:pt>
              <c:pt idx="4">
                <c:v>54</c:v>
              </c:pt>
              <c:pt idx="5">
                <c:v>55</c:v>
              </c:pt>
              <c:pt idx="6">
                <c:v>56</c:v>
              </c:pt>
              <c:pt idx="7">
                <c:v>57</c:v>
              </c:pt>
              <c:pt idx="8">
                <c:v>58</c:v>
              </c:pt>
              <c:pt idx="9">
                <c:v>59</c:v>
              </c:pt>
              <c:pt idx="10">
                <c:v>60</c:v>
              </c:pt>
              <c:pt idx="11">
                <c:v>61</c:v>
              </c:pt>
              <c:pt idx="12">
                <c:v>62</c:v>
              </c:pt>
              <c:pt idx="13">
                <c:v>63</c:v>
              </c:pt>
              <c:pt idx="14">
                <c:v>64</c:v>
              </c:pt>
              <c:pt idx="15">
                <c:v>65</c:v>
              </c:pt>
              <c:pt idx="16">
                <c:v>66</c:v>
              </c:pt>
              <c:pt idx="17">
                <c:v>67</c:v>
              </c:pt>
              <c:pt idx="18">
                <c:v>68</c:v>
              </c:pt>
              <c:pt idx="19">
                <c:v>69</c:v>
              </c:pt>
              <c:pt idx="20">
                <c:v>70</c:v>
              </c:pt>
              <c:pt idx="21">
                <c:v>71</c:v>
              </c:pt>
              <c:pt idx="22">
                <c:v>72</c:v>
              </c:pt>
              <c:pt idx="23">
                <c:v>73</c:v>
              </c:pt>
              <c:pt idx="24">
                <c:v>74</c:v>
              </c:pt>
              <c:pt idx="25">
                <c:v>75</c:v>
              </c:pt>
              <c:pt idx="26">
                <c:v>76</c:v>
              </c:pt>
              <c:pt idx="27">
                <c:v>77</c:v>
              </c:pt>
              <c:pt idx="28">
                <c:v>78</c:v>
              </c:pt>
              <c:pt idx="29">
                <c:v>79</c:v>
              </c:pt>
              <c:pt idx="30">
                <c:v>80</c:v>
              </c:pt>
            </c:numLit>
          </c:cat>
          <c:val>
            <c:numRef>
              <c:f>'F2.5'!$D$6:$AH$6</c:f>
              <c:numCache>
                <c:formatCode>0%</c:formatCode>
                <c:ptCount val="31"/>
                <c:pt idx="0">
                  <c:v>0.12482320701918559</c:v>
                </c:pt>
                <c:pt idx="1">
                  <c:v>0.12165289694317544</c:v>
                </c:pt>
                <c:pt idx="2">
                  <c:v>0.11906699413224307</c:v>
                </c:pt>
                <c:pt idx="3">
                  <c:v>0.12667269639808132</c:v>
                </c:pt>
                <c:pt idx="4">
                  <c:v>0.12766903705065741</c:v>
                </c:pt>
                <c:pt idx="5">
                  <c:v>0.12295228454391652</c:v>
                </c:pt>
                <c:pt idx="6">
                  <c:v>0.13146532960503735</c:v>
                </c:pt>
                <c:pt idx="7">
                  <c:v>0.13345031793010143</c:v>
                </c:pt>
                <c:pt idx="8">
                  <c:v>0.13073059621538885</c:v>
                </c:pt>
                <c:pt idx="9">
                  <c:v>0.13279018779144655</c:v>
                </c:pt>
                <c:pt idx="10">
                  <c:v>0.11158661840965556</c:v>
                </c:pt>
                <c:pt idx="11">
                  <c:v>0.13456992967699871</c:v>
                </c:pt>
                <c:pt idx="12">
                  <c:v>0.11530935373417568</c:v>
                </c:pt>
                <c:pt idx="13">
                  <c:v>0.12994278571594023</c:v>
                </c:pt>
                <c:pt idx="14">
                  <c:v>0.1191288747710566</c:v>
                </c:pt>
                <c:pt idx="15">
                  <c:v>0.12488200091999395</c:v>
                </c:pt>
                <c:pt idx="16">
                  <c:v>0.11921306864191313</c:v>
                </c:pt>
                <c:pt idx="17">
                  <c:v>0.13651740490150877</c:v>
                </c:pt>
                <c:pt idx="18">
                  <c:v>0.11155670314518296</c:v>
                </c:pt>
                <c:pt idx="19">
                  <c:v>0.12360953744712204</c:v>
                </c:pt>
                <c:pt idx="20">
                  <c:v>8.8215443121085133E-2</c:v>
                </c:pt>
                <c:pt idx="21">
                  <c:v>0.1082966846135472</c:v>
                </c:pt>
                <c:pt idx="22">
                  <c:v>9.4199633422084608E-2</c:v>
                </c:pt>
                <c:pt idx="23">
                  <c:v>8.2939591754705708E-2</c:v>
                </c:pt>
                <c:pt idx="24">
                  <c:v>0.10159547800870081</c:v>
                </c:pt>
                <c:pt idx="25">
                  <c:v>8.213558343052027E-2</c:v>
                </c:pt>
                <c:pt idx="26">
                  <c:v>8.8653998449896812E-2</c:v>
                </c:pt>
                <c:pt idx="27">
                  <c:v>9.6803147509294238E-2</c:v>
                </c:pt>
                <c:pt idx="28">
                  <c:v>7.8961155123068186E-2</c:v>
                </c:pt>
                <c:pt idx="29">
                  <c:v>8.2282701384914267E-2</c:v>
                </c:pt>
                <c:pt idx="30">
                  <c:v>4.6980676921543979E-2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08D-48B9-BF58-7626C51209C7}"/>
            </c:ext>
          </c:extLst>
        </c:ser>
        <c:ser>
          <c:idx val="1"/>
          <c:order val="2"/>
          <c:tx>
            <c:strRef>
              <c:f>'F2.5'!$B$5</c:f>
              <c:strCache>
                <c:ptCount val="1"/>
                <c:pt idx="0">
                  <c:v>non-labor</c:v>
                </c:pt>
              </c:strCache>
            </c:strRef>
          </c:tx>
          <c:spPr>
            <a:solidFill>
              <a:schemeClr val="accent5"/>
            </a:solidFill>
            <a:ln w="25400">
              <a:noFill/>
            </a:ln>
            <a:effectLst/>
          </c:spPr>
          <c:cat>
            <c:numLit>
              <c:formatCode>General</c:formatCode>
              <c:ptCount val="31"/>
              <c:pt idx="0">
                <c:v>50</c:v>
              </c:pt>
              <c:pt idx="1">
                <c:v>51</c:v>
              </c:pt>
              <c:pt idx="2">
                <c:v>52</c:v>
              </c:pt>
              <c:pt idx="3">
                <c:v>53</c:v>
              </c:pt>
              <c:pt idx="4">
                <c:v>54</c:v>
              </c:pt>
              <c:pt idx="5">
                <c:v>55</c:v>
              </c:pt>
              <c:pt idx="6">
                <c:v>56</c:v>
              </c:pt>
              <c:pt idx="7">
                <c:v>57</c:v>
              </c:pt>
              <c:pt idx="8">
                <c:v>58</c:v>
              </c:pt>
              <c:pt idx="9">
                <c:v>59</c:v>
              </c:pt>
              <c:pt idx="10">
                <c:v>60</c:v>
              </c:pt>
              <c:pt idx="11">
                <c:v>61</c:v>
              </c:pt>
              <c:pt idx="12">
                <c:v>62</c:v>
              </c:pt>
              <c:pt idx="13">
                <c:v>63</c:v>
              </c:pt>
              <c:pt idx="14">
                <c:v>64</c:v>
              </c:pt>
              <c:pt idx="15">
                <c:v>65</c:v>
              </c:pt>
              <c:pt idx="16">
                <c:v>66</c:v>
              </c:pt>
              <c:pt idx="17">
                <c:v>67</c:v>
              </c:pt>
              <c:pt idx="18">
                <c:v>68</c:v>
              </c:pt>
              <c:pt idx="19">
                <c:v>69</c:v>
              </c:pt>
              <c:pt idx="20">
                <c:v>70</c:v>
              </c:pt>
              <c:pt idx="21">
                <c:v>71</c:v>
              </c:pt>
              <c:pt idx="22">
                <c:v>72</c:v>
              </c:pt>
              <c:pt idx="23">
                <c:v>73</c:v>
              </c:pt>
              <c:pt idx="24">
                <c:v>74</c:v>
              </c:pt>
              <c:pt idx="25">
                <c:v>75</c:v>
              </c:pt>
              <c:pt idx="26">
                <c:v>76</c:v>
              </c:pt>
              <c:pt idx="27">
                <c:v>77</c:v>
              </c:pt>
              <c:pt idx="28">
                <c:v>78</c:v>
              </c:pt>
              <c:pt idx="29">
                <c:v>79</c:v>
              </c:pt>
              <c:pt idx="30">
                <c:v>80</c:v>
              </c:pt>
            </c:numLit>
          </c:cat>
          <c:val>
            <c:numRef>
              <c:f>'F2.5'!$D$5:$AH$5</c:f>
              <c:numCache>
                <c:formatCode>0%</c:formatCode>
                <c:ptCount val="31"/>
                <c:pt idx="0">
                  <c:v>0.10738693989777487</c:v>
                </c:pt>
                <c:pt idx="1">
                  <c:v>0.11327287000096017</c:v>
                </c:pt>
                <c:pt idx="2">
                  <c:v>0.11333230337504969</c:v>
                </c:pt>
                <c:pt idx="3">
                  <c:v>0.12897081200150048</c:v>
                </c:pt>
                <c:pt idx="4">
                  <c:v>0.15192927563153791</c:v>
                </c:pt>
                <c:pt idx="5">
                  <c:v>0.15617379840038639</c:v>
                </c:pt>
                <c:pt idx="6">
                  <c:v>0.16831105651549047</c:v>
                </c:pt>
                <c:pt idx="7">
                  <c:v>0.18042143512504205</c:v>
                </c:pt>
                <c:pt idx="8">
                  <c:v>0.19910663783926172</c:v>
                </c:pt>
                <c:pt idx="9">
                  <c:v>0.22642682785503801</c:v>
                </c:pt>
                <c:pt idx="10">
                  <c:v>0.23315420223087069</c:v>
                </c:pt>
                <c:pt idx="11">
                  <c:v>0.25715317501311563</c:v>
                </c:pt>
                <c:pt idx="12">
                  <c:v>0.27855505891882903</c:v>
                </c:pt>
                <c:pt idx="13">
                  <c:v>0.29349871155619345</c:v>
                </c:pt>
                <c:pt idx="14">
                  <c:v>0.33279010536586151</c:v>
                </c:pt>
                <c:pt idx="15">
                  <c:v>0.35162860985317784</c:v>
                </c:pt>
                <c:pt idx="16">
                  <c:v>0.39535832576582464</c:v>
                </c:pt>
                <c:pt idx="17">
                  <c:v>0.41100069381089249</c:v>
                </c:pt>
                <c:pt idx="18">
                  <c:v>0.41946075527980275</c:v>
                </c:pt>
                <c:pt idx="19">
                  <c:v>0.44275745371968345</c:v>
                </c:pt>
                <c:pt idx="20">
                  <c:v>0.44062598641294104</c:v>
                </c:pt>
                <c:pt idx="21">
                  <c:v>0.50108642566251704</c:v>
                </c:pt>
                <c:pt idx="22">
                  <c:v>0.47581741762847696</c:v>
                </c:pt>
                <c:pt idx="23">
                  <c:v>0.49492632649178164</c:v>
                </c:pt>
                <c:pt idx="24">
                  <c:v>0.49890002291026264</c:v>
                </c:pt>
                <c:pt idx="25">
                  <c:v>0.50655985457182007</c:v>
                </c:pt>
                <c:pt idx="26">
                  <c:v>0.54539088533004876</c:v>
                </c:pt>
                <c:pt idx="27">
                  <c:v>0.51123892861585729</c:v>
                </c:pt>
                <c:pt idx="28">
                  <c:v>0.52281279992262164</c:v>
                </c:pt>
                <c:pt idx="29">
                  <c:v>0.54377652986004743</c:v>
                </c:pt>
                <c:pt idx="30">
                  <c:v>0.55518979599233709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08D-48B9-BF58-7626C51209C7}"/>
            </c:ext>
          </c:extLst>
        </c:ser>
        <c:ser>
          <c:idx val="3"/>
          <c:order val="3"/>
          <c:tx>
            <c:strRef>
              <c:f>'F2.5'!$B$7</c:f>
              <c:strCache>
                <c:ptCount val="1"/>
                <c:pt idx="0">
                  <c:v>none</c:v>
                </c:pt>
              </c:strCache>
            </c:strRef>
          </c:tx>
          <c:spPr>
            <a:solidFill>
              <a:srgbClr val="FFC000"/>
            </a:solidFill>
            <a:ln w="25400">
              <a:noFill/>
            </a:ln>
            <a:effectLst/>
          </c:spPr>
          <c:cat>
            <c:numLit>
              <c:formatCode>General</c:formatCode>
              <c:ptCount val="31"/>
              <c:pt idx="0">
                <c:v>50</c:v>
              </c:pt>
              <c:pt idx="1">
                <c:v>51</c:v>
              </c:pt>
              <c:pt idx="2">
                <c:v>52</c:v>
              </c:pt>
              <c:pt idx="3">
                <c:v>53</c:v>
              </c:pt>
              <c:pt idx="4">
                <c:v>54</c:v>
              </c:pt>
              <c:pt idx="5">
                <c:v>55</c:v>
              </c:pt>
              <c:pt idx="6">
                <c:v>56</c:v>
              </c:pt>
              <c:pt idx="7">
                <c:v>57</c:v>
              </c:pt>
              <c:pt idx="8">
                <c:v>58</c:v>
              </c:pt>
              <c:pt idx="9">
                <c:v>59</c:v>
              </c:pt>
              <c:pt idx="10">
                <c:v>60</c:v>
              </c:pt>
              <c:pt idx="11">
                <c:v>61</c:v>
              </c:pt>
              <c:pt idx="12">
                <c:v>62</c:v>
              </c:pt>
              <c:pt idx="13">
                <c:v>63</c:v>
              </c:pt>
              <c:pt idx="14">
                <c:v>64</c:v>
              </c:pt>
              <c:pt idx="15">
                <c:v>65</c:v>
              </c:pt>
              <c:pt idx="16">
                <c:v>66</c:v>
              </c:pt>
              <c:pt idx="17">
                <c:v>67</c:v>
              </c:pt>
              <c:pt idx="18">
                <c:v>68</c:v>
              </c:pt>
              <c:pt idx="19">
                <c:v>69</c:v>
              </c:pt>
              <c:pt idx="20">
                <c:v>70</c:v>
              </c:pt>
              <c:pt idx="21">
                <c:v>71</c:v>
              </c:pt>
              <c:pt idx="22">
                <c:v>72</c:v>
              </c:pt>
              <c:pt idx="23">
                <c:v>73</c:v>
              </c:pt>
              <c:pt idx="24">
                <c:v>74</c:v>
              </c:pt>
              <c:pt idx="25">
                <c:v>75</c:v>
              </c:pt>
              <c:pt idx="26">
                <c:v>76</c:v>
              </c:pt>
              <c:pt idx="27">
                <c:v>77</c:v>
              </c:pt>
              <c:pt idx="28">
                <c:v>78</c:v>
              </c:pt>
              <c:pt idx="29">
                <c:v>79</c:v>
              </c:pt>
              <c:pt idx="30">
                <c:v>80</c:v>
              </c:pt>
            </c:numLit>
          </c:cat>
          <c:val>
            <c:numRef>
              <c:f>'F2.5'!$D$7:$AH$7</c:f>
              <c:numCache>
                <c:formatCode>0%</c:formatCode>
                <c:ptCount val="31"/>
                <c:pt idx="0">
                  <c:v>0.2912354754895109</c:v>
                </c:pt>
                <c:pt idx="1">
                  <c:v>0.27550901893694585</c:v>
                </c:pt>
                <c:pt idx="2">
                  <c:v>0.27779140772417932</c:v>
                </c:pt>
                <c:pt idx="3">
                  <c:v>0.29027782624781551</c:v>
                </c:pt>
                <c:pt idx="4">
                  <c:v>0.28530683197193196</c:v>
                </c:pt>
                <c:pt idx="5">
                  <c:v>0.28230090912043693</c:v>
                </c:pt>
                <c:pt idx="6">
                  <c:v>0.29183302376696652</c:v>
                </c:pt>
                <c:pt idx="7">
                  <c:v>0.29610520453680167</c:v>
                </c:pt>
                <c:pt idx="8">
                  <c:v>0.28578473929101694</c:v>
                </c:pt>
                <c:pt idx="9">
                  <c:v>0.29070657636493757</c:v>
                </c:pt>
                <c:pt idx="10">
                  <c:v>0.31873387419680466</c:v>
                </c:pt>
                <c:pt idx="11">
                  <c:v>0.29595502261166207</c:v>
                </c:pt>
                <c:pt idx="12">
                  <c:v>0.30870193803276197</c:v>
                </c:pt>
                <c:pt idx="13">
                  <c:v>0.30384206884836734</c:v>
                </c:pt>
                <c:pt idx="14">
                  <c:v>0.29360000091902527</c:v>
                </c:pt>
                <c:pt idx="15">
                  <c:v>0.30679015015919381</c:v>
                </c:pt>
                <c:pt idx="16">
                  <c:v>0.273713790238096</c:v>
                </c:pt>
                <c:pt idx="17">
                  <c:v>0.26343325378291282</c:v>
                </c:pt>
                <c:pt idx="18">
                  <c:v>0.27514129001580928</c:v>
                </c:pt>
                <c:pt idx="19">
                  <c:v>0.27246455816030341</c:v>
                </c:pt>
                <c:pt idx="20">
                  <c:v>0.31049178910001146</c:v>
                </c:pt>
                <c:pt idx="21">
                  <c:v>0.25612403766010716</c:v>
                </c:pt>
                <c:pt idx="22">
                  <c:v>0.28538955507075475</c:v>
                </c:pt>
                <c:pt idx="23">
                  <c:v>0.27596685747807681</c:v>
                </c:pt>
                <c:pt idx="24">
                  <c:v>0.27938667260942351</c:v>
                </c:pt>
                <c:pt idx="25">
                  <c:v>0.28738199277581572</c:v>
                </c:pt>
                <c:pt idx="26">
                  <c:v>0.25728440811443271</c:v>
                </c:pt>
                <c:pt idx="27">
                  <c:v>0.31393591134817023</c:v>
                </c:pt>
                <c:pt idx="28">
                  <c:v>0.28560410998770713</c:v>
                </c:pt>
                <c:pt idx="29">
                  <c:v>0.29240112059837564</c:v>
                </c:pt>
                <c:pt idx="30">
                  <c:v>0.33281598259288453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08D-48B9-BF58-7626C51209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55779200"/>
        <c:axId val="2055779616"/>
      </c:areaChart>
      <c:catAx>
        <c:axId val="205577920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Gotham Medium" pitchFamily="50" charset="0"/>
                    <a:ea typeface="+mn-ea"/>
                    <a:cs typeface="Gotham Medium" pitchFamily="50" charset="0"/>
                  </a:defRPr>
                </a:pPr>
                <a:r>
                  <a:rPr lang="en-US"/>
                  <a:t>Age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bg1">
                      <a:lumMod val="50000"/>
                    </a:schemeClr>
                  </a:solidFill>
                  <a:latin typeface="Gotham Medium" pitchFamily="50" charset="0"/>
                  <a:ea typeface="+mn-ea"/>
                  <a:cs typeface="Gotham Medium" pitchFamily="50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>
                    <a:lumMod val="50000"/>
                  </a:schemeClr>
                </a:solidFill>
                <a:latin typeface="Gotham Medium" pitchFamily="50" charset="0"/>
                <a:ea typeface="+mn-ea"/>
                <a:cs typeface="Gotham Medium" pitchFamily="50" charset="0"/>
              </a:defRPr>
            </a:pPr>
            <a:endParaRPr lang="en-US"/>
          </a:p>
        </c:txPr>
        <c:crossAx val="2055779616"/>
        <c:crosses val="autoZero"/>
        <c:auto val="1"/>
        <c:lblAlgn val="ctr"/>
        <c:lblOffset val="100"/>
        <c:noMultiLvlLbl val="0"/>
      </c:catAx>
      <c:valAx>
        <c:axId val="20557796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Gotham Medium" pitchFamily="50" charset="0"/>
                    <a:ea typeface="+mn-ea"/>
                    <a:cs typeface="Gotham Medium" pitchFamily="50" charset="0"/>
                  </a:defRPr>
                </a:pPr>
                <a:r>
                  <a:rPr lang="en-US"/>
                  <a:t>Share of income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bg1">
                      <a:lumMod val="50000"/>
                    </a:schemeClr>
                  </a:solidFill>
                  <a:latin typeface="Gotham Medium" pitchFamily="50" charset="0"/>
                  <a:ea typeface="+mn-ea"/>
                  <a:cs typeface="Gotham Medium" pitchFamily="50" charset="0"/>
                </a:defRPr>
              </a:pPr>
              <a:endParaRPr lang="en-US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>
                    <a:lumMod val="50000"/>
                  </a:schemeClr>
                </a:solidFill>
                <a:latin typeface="Gotham Medium" pitchFamily="50" charset="0"/>
                <a:ea typeface="+mn-ea"/>
                <a:cs typeface="Gotham Medium" pitchFamily="50" charset="0"/>
              </a:defRPr>
            </a:pPr>
            <a:endParaRPr lang="en-US"/>
          </a:p>
        </c:txPr>
        <c:crossAx val="205577920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1078785677337079E-3"/>
          <c:y val="0.82495082226390881"/>
          <c:w val="0.98405766527464023"/>
          <c:h val="0.1460897999142620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bg1">
                  <a:lumMod val="50000"/>
                </a:schemeClr>
              </a:solidFill>
              <a:latin typeface="Gotham Medium" pitchFamily="50" charset="0"/>
              <a:ea typeface="+mn-ea"/>
              <a:cs typeface="Gotham Medium" pitchFamily="50" charset="0"/>
            </a:defRPr>
          </a:pPr>
          <a:endParaRPr lang="en-US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chemeClr val="bg1">
              <a:lumMod val="50000"/>
            </a:schemeClr>
          </a:solidFill>
          <a:latin typeface="Gotham Medium" pitchFamily="50" charset="0"/>
          <a:cs typeface="Gotham Medium" pitchFamily="50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8275564840775174"/>
          <c:y val="0.17980707865496179"/>
          <c:w val="0.74617620038242427"/>
          <c:h val="0.54746221599287337"/>
        </c:manualLayout>
      </c:layout>
      <c:areaChart>
        <c:grouping val="percentStacked"/>
        <c:varyColors val="0"/>
        <c:ser>
          <c:idx val="0"/>
          <c:order val="0"/>
          <c:tx>
            <c:strRef>
              <c:f>'F2.5'!$B$8</c:f>
              <c:strCache>
                <c:ptCount val="1"/>
                <c:pt idx="0">
                  <c:v>labor</c:v>
                </c:pt>
              </c:strCache>
            </c:strRef>
          </c:tx>
          <c:spPr>
            <a:solidFill>
              <a:schemeClr val="accent1"/>
            </a:solidFill>
            <a:ln w="25400">
              <a:noFill/>
            </a:ln>
            <a:effectLst/>
          </c:spPr>
          <c:cat>
            <c:numLit>
              <c:formatCode>General</c:formatCode>
              <c:ptCount val="31"/>
              <c:pt idx="0">
                <c:v>50</c:v>
              </c:pt>
              <c:pt idx="1">
                <c:v>51</c:v>
              </c:pt>
              <c:pt idx="2">
                <c:v>52</c:v>
              </c:pt>
              <c:pt idx="3">
                <c:v>53</c:v>
              </c:pt>
              <c:pt idx="4">
                <c:v>54</c:v>
              </c:pt>
              <c:pt idx="5">
                <c:v>55</c:v>
              </c:pt>
              <c:pt idx="6">
                <c:v>56</c:v>
              </c:pt>
              <c:pt idx="7">
                <c:v>57</c:v>
              </c:pt>
              <c:pt idx="8">
                <c:v>58</c:v>
              </c:pt>
              <c:pt idx="9">
                <c:v>59</c:v>
              </c:pt>
              <c:pt idx="10">
                <c:v>60</c:v>
              </c:pt>
              <c:pt idx="11">
                <c:v>61</c:v>
              </c:pt>
              <c:pt idx="12">
                <c:v>62</c:v>
              </c:pt>
              <c:pt idx="13">
                <c:v>63</c:v>
              </c:pt>
              <c:pt idx="14">
                <c:v>64</c:v>
              </c:pt>
              <c:pt idx="15">
                <c:v>65</c:v>
              </c:pt>
              <c:pt idx="16">
                <c:v>66</c:v>
              </c:pt>
              <c:pt idx="17">
                <c:v>67</c:v>
              </c:pt>
              <c:pt idx="18">
                <c:v>68</c:v>
              </c:pt>
              <c:pt idx="19">
                <c:v>69</c:v>
              </c:pt>
              <c:pt idx="20">
                <c:v>70</c:v>
              </c:pt>
              <c:pt idx="21">
                <c:v>71</c:v>
              </c:pt>
              <c:pt idx="22">
                <c:v>72</c:v>
              </c:pt>
              <c:pt idx="23">
                <c:v>73</c:v>
              </c:pt>
              <c:pt idx="24">
                <c:v>74</c:v>
              </c:pt>
              <c:pt idx="25">
                <c:v>75</c:v>
              </c:pt>
              <c:pt idx="26">
                <c:v>76</c:v>
              </c:pt>
              <c:pt idx="27">
                <c:v>77</c:v>
              </c:pt>
              <c:pt idx="28">
                <c:v>78</c:v>
              </c:pt>
              <c:pt idx="29">
                <c:v>79</c:v>
              </c:pt>
              <c:pt idx="30">
                <c:v>80</c:v>
              </c:pt>
            </c:numLit>
          </c:cat>
          <c:val>
            <c:numRef>
              <c:f>'F2.5'!$D$8:$AH$8</c:f>
              <c:numCache>
                <c:formatCode>0%</c:formatCode>
                <c:ptCount val="31"/>
                <c:pt idx="0">
                  <c:v>0.57685549339375908</c:v>
                </c:pt>
                <c:pt idx="1">
                  <c:v>0.57080653076779775</c:v>
                </c:pt>
                <c:pt idx="2">
                  <c:v>0.55812133837352984</c:v>
                </c:pt>
                <c:pt idx="3">
                  <c:v>0.55643457337152691</c:v>
                </c:pt>
                <c:pt idx="4">
                  <c:v>0.54466095765773226</c:v>
                </c:pt>
                <c:pt idx="5">
                  <c:v>0.52346352450577627</c:v>
                </c:pt>
                <c:pt idx="6">
                  <c:v>0.50779117429867393</c:v>
                </c:pt>
                <c:pt idx="7">
                  <c:v>0.47813474165426151</c:v>
                </c:pt>
                <c:pt idx="8">
                  <c:v>0.4897630162945702</c:v>
                </c:pt>
                <c:pt idx="9">
                  <c:v>0.45836441046671195</c:v>
                </c:pt>
                <c:pt idx="10">
                  <c:v>0.40528198062829524</c:v>
                </c:pt>
                <c:pt idx="11">
                  <c:v>0.37273615053332937</c:v>
                </c:pt>
                <c:pt idx="12">
                  <c:v>0.32673597284132716</c:v>
                </c:pt>
                <c:pt idx="13">
                  <c:v>0.2950850218855246</c:v>
                </c:pt>
                <c:pt idx="14">
                  <c:v>0.27784440102090402</c:v>
                </c:pt>
                <c:pt idx="15">
                  <c:v>0.2433769336870038</c:v>
                </c:pt>
                <c:pt idx="16">
                  <c:v>0.19813828582491355</c:v>
                </c:pt>
                <c:pt idx="17">
                  <c:v>0.17532357731744594</c:v>
                </c:pt>
                <c:pt idx="18">
                  <c:v>0.15747829512272121</c:v>
                </c:pt>
                <c:pt idx="19">
                  <c:v>0.14575713364589613</c:v>
                </c:pt>
                <c:pt idx="20">
                  <c:v>0.1255616530105938</c:v>
                </c:pt>
                <c:pt idx="21">
                  <c:v>0.10600345104378782</c:v>
                </c:pt>
                <c:pt idx="22">
                  <c:v>9.3863680940973915E-2</c:v>
                </c:pt>
                <c:pt idx="23">
                  <c:v>8.3015562872028659E-2</c:v>
                </c:pt>
                <c:pt idx="24">
                  <c:v>8.1703339657883359E-2</c:v>
                </c:pt>
                <c:pt idx="25">
                  <c:v>7.9636505466855023E-2</c:v>
                </c:pt>
                <c:pt idx="26">
                  <c:v>6.1760899537567616E-2</c:v>
                </c:pt>
                <c:pt idx="27">
                  <c:v>5.5415428123469813E-2</c:v>
                </c:pt>
                <c:pt idx="28">
                  <c:v>6.2753884610993682E-2</c:v>
                </c:pt>
                <c:pt idx="29">
                  <c:v>4.507837692012813E-2</c:v>
                </c:pt>
                <c:pt idx="30">
                  <c:v>3.0876252055115034E-2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36-40E7-A178-E564CBCE2C66}"/>
            </c:ext>
          </c:extLst>
        </c:ser>
        <c:ser>
          <c:idx val="2"/>
          <c:order val="1"/>
          <c:tx>
            <c:strRef>
              <c:f>'F2.5'!$B$10</c:f>
              <c:strCache>
                <c:ptCount val="1"/>
                <c:pt idx="0">
                  <c:v>labor &amp; non-labor</c:v>
                </c:pt>
              </c:strCache>
            </c:strRef>
          </c:tx>
          <c:spPr>
            <a:solidFill>
              <a:schemeClr val="accent4"/>
            </a:solidFill>
            <a:ln w="25400">
              <a:noFill/>
            </a:ln>
            <a:effectLst/>
          </c:spPr>
          <c:cat>
            <c:numLit>
              <c:formatCode>General</c:formatCode>
              <c:ptCount val="31"/>
              <c:pt idx="0">
                <c:v>50</c:v>
              </c:pt>
              <c:pt idx="1">
                <c:v>51</c:v>
              </c:pt>
              <c:pt idx="2">
                <c:v>52</c:v>
              </c:pt>
              <c:pt idx="3">
                <c:v>53</c:v>
              </c:pt>
              <c:pt idx="4">
                <c:v>54</c:v>
              </c:pt>
              <c:pt idx="5">
                <c:v>55</c:v>
              </c:pt>
              <c:pt idx="6">
                <c:v>56</c:v>
              </c:pt>
              <c:pt idx="7">
                <c:v>57</c:v>
              </c:pt>
              <c:pt idx="8">
                <c:v>58</c:v>
              </c:pt>
              <c:pt idx="9">
                <c:v>59</c:v>
              </c:pt>
              <c:pt idx="10">
                <c:v>60</c:v>
              </c:pt>
              <c:pt idx="11">
                <c:v>61</c:v>
              </c:pt>
              <c:pt idx="12">
                <c:v>62</c:v>
              </c:pt>
              <c:pt idx="13">
                <c:v>63</c:v>
              </c:pt>
              <c:pt idx="14">
                <c:v>64</c:v>
              </c:pt>
              <c:pt idx="15">
                <c:v>65</c:v>
              </c:pt>
              <c:pt idx="16">
                <c:v>66</c:v>
              </c:pt>
              <c:pt idx="17">
                <c:v>67</c:v>
              </c:pt>
              <c:pt idx="18">
                <c:v>68</c:v>
              </c:pt>
              <c:pt idx="19">
                <c:v>69</c:v>
              </c:pt>
              <c:pt idx="20">
                <c:v>70</c:v>
              </c:pt>
              <c:pt idx="21">
                <c:v>71</c:v>
              </c:pt>
              <c:pt idx="22">
                <c:v>72</c:v>
              </c:pt>
              <c:pt idx="23">
                <c:v>73</c:v>
              </c:pt>
              <c:pt idx="24">
                <c:v>74</c:v>
              </c:pt>
              <c:pt idx="25">
                <c:v>75</c:v>
              </c:pt>
              <c:pt idx="26">
                <c:v>76</c:v>
              </c:pt>
              <c:pt idx="27">
                <c:v>77</c:v>
              </c:pt>
              <c:pt idx="28">
                <c:v>78</c:v>
              </c:pt>
              <c:pt idx="29">
                <c:v>79</c:v>
              </c:pt>
              <c:pt idx="30">
                <c:v>80</c:v>
              </c:pt>
            </c:numLit>
          </c:cat>
          <c:val>
            <c:numRef>
              <c:f>'F2.5'!$D$10:$AH$10</c:f>
              <c:numCache>
                <c:formatCode>0%</c:formatCode>
                <c:ptCount val="31"/>
                <c:pt idx="0">
                  <c:v>0.13963826337834254</c:v>
                </c:pt>
                <c:pt idx="1">
                  <c:v>0.14436290289730944</c:v>
                </c:pt>
                <c:pt idx="2">
                  <c:v>0.13714769237620475</c:v>
                </c:pt>
                <c:pt idx="3">
                  <c:v>0.14120434573055746</c:v>
                </c:pt>
                <c:pt idx="4">
                  <c:v>0.14875060973262305</c:v>
                </c:pt>
                <c:pt idx="5">
                  <c:v>0.14391338680314761</c:v>
                </c:pt>
                <c:pt idx="6">
                  <c:v>0.1489204395314461</c:v>
                </c:pt>
                <c:pt idx="7">
                  <c:v>0.16464270534527869</c:v>
                </c:pt>
                <c:pt idx="8">
                  <c:v>0.14915723271271344</c:v>
                </c:pt>
                <c:pt idx="9">
                  <c:v>0.15648010823472541</c:v>
                </c:pt>
                <c:pt idx="10">
                  <c:v>0.16533962057405011</c:v>
                </c:pt>
                <c:pt idx="11">
                  <c:v>0.19059330654135082</c:v>
                </c:pt>
                <c:pt idx="12">
                  <c:v>0.1861893390436562</c:v>
                </c:pt>
                <c:pt idx="13">
                  <c:v>0.18855598763721931</c:v>
                </c:pt>
                <c:pt idx="14">
                  <c:v>0.19151770938224078</c:v>
                </c:pt>
                <c:pt idx="15">
                  <c:v>0.19086140138948923</c:v>
                </c:pt>
                <c:pt idx="16">
                  <c:v>0.20929100623523425</c:v>
                </c:pt>
                <c:pt idx="17">
                  <c:v>0.20433432256892181</c:v>
                </c:pt>
                <c:pt idx="18">
                  <c:v>0.19840029862794636</c:v>
                </c:pt>
                <c:pt idx="19">
                  <c:v>0.20246152360572128</c:v>
                </c:pt>
                <c:pt idx="20">
                  <c:v>0.18439287793299358</c:v>
                </c:pt>
                <c:pt idx="21">
                  <c:v>0.18373584570203089</c:v>
                </c:pt>
                <c:pt idx="22">
                  <c:v>0.19368812325834298</c:v>
                </c:pt>
                <c:pt idx="23">
                  <c:v>0.16674891966875799</c:v>
                </c:pt>
                <c:pt idx="24">
                  <c:v>0.16800127965809672</c:v>
                </c:pt>
                <c:pt idx="25">
                  <c:v>0.16849275940295935</c:v>
                </c:pt>
                <c:pt idx="26">
                  <c:v>0.14552471143253198</c:v>
                </c:pt>
                <c:pt idx="27">
                  <c:v>0.12163349571765907</c:v>
                </c:pt>
                <c:pt idx="28">
                  <c:v>0.11817997556633815</c:v>
                </c:pt>
                <c:pt idx="29">
                  <c:v>0.12811775926564536</c:v>
                </c:pt>
                <c:pt idx="30">
                  <c:v>0.10735092036230062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336-40E7-A178-E564CBCE2C66}"/>
            </c:ext>
          </c:extLst>
        </c:ser>
        <c:ser>
          <c:idx val="1"/>
          <c:order val="2"/>
          <c:tx>
            <c:strRef>
              <c:f>'F2.5'!$B$9</c:f>
              <c:strCache>
                <c:ptCount val="1"/>
                <c:pt idx="0">
                  <c:v>non-labor</c:v>
                </c:pt>
              </c:strCache>
            </c:strRef>
          </c:tx>
          <c:spPr>
            <a:solidFill>
              <a:schemeClr val="accent5"/>
            </a:solidFill>
            <a:ln w="25400">
              <a:noFill/>
            </a:ln>
            <a:effectLst/>
          </c:spPr>
          <c:cat>
            <c:numLit>
              <c:formatCode>General</c:formatCode>
              <c:ptCount val="31"/>
              <c:pt idx="0">
                <c:v>50</c:v>
              </c:pt>
              <c:pt idx="1">
                <c:v>51</c:v>
              </c:pt>
              <c:pt idx="2">
                <c:v>52</c:v>
              </c:pt>
              <c:pt idx="3">
                <c:v>53</c:v>
              </c:pt>
              <c:pt idx="4">
                <c:v>54</c:v>
              </c:pt>
              <c:pt idx="5">
                <c:v>55</c:v>
              </c:pt>
              <c:pt idx="6">
                <c:v>56</c:v>
              </c:pt>
              <c:pt idx="7">
                <c:v>57</c:v>
              </c:pt>
              <c:pt idx="8">
                <c:v>58</c:v>
              </c:pt>
              <c:pt idx="9">
                <c:v>59</c:v>
              </c:pt>
              <c:pt idx="10">
                <c:v>60</c:v>
              </c:pt>
              <c:pt idx="11">
                <c:v>61</c:v>
              </c:pt>
              <c:pt idx="12">
                <c:v>62</c:v>
              </c:pt>
              <c:pt idx="13">
                <c:v>63</c:v>
              </c:pt>
              <c:pt idx="14">
                <c:v>64</c:v>
              </c:pt>
              <c:pt idx="15">
                <c:v>65</c:v>
              </c:pt>
              <c:pt idx="16">
                <c:v>66</c:v>
              </c:pt>
              <c:pt idx="17">
                <c:v>67</c:v>
              </c:pt>
              <c:pt idx="18">
                <c:v>68</c:v>
              </c:pt>
              <c:pt idx="19">
                <c:v>69</c:v>
              </c:pt>
              <c:pt idx="20">
                <c:v>70</c:v>
              </c:pt>
              <c:pt idx="21">
                <c:v>71</c:v>
              </c:pt>
              <c:pt idx="22">
                <c:v>72</c:v>
              </c:pt>
              <c:pt idx="23">
                <c:v>73</c:v>
              </c:pt>
              <c:pt idx="24">
                <c:v>74</c:v>
              </c:pt>
              <c:pt idx="25">
                <c:v>75</c:v>
              </c:pt>
              <c:pt idx="26">
                <c:v>76</c:v>
              </c:pt>
              <c:pt idx="27">
                <c:v>77</c:v>
              </c:pt>
              <c:pt idx="28">
                <c:v>78</c:v>
              </c:pt>
              <c:pt idx="29">
                <c:v>79</c:v>
              </c:pt>
              <c:pt idx="30">
                <c:v>80</c:v>
              </c:pt>
            </c:numLit>
          </c:cat>
          <c:val>
            <c:numRef>
              <c:f>'F2.5'!$D$9:$AH$9</c:f>
              <c:numCache>
                <c:formatCode>0%</c:formatCode>
                <c:ptCount val="31"/>
                <c:pt idx="0">
                  <c:v>8.7627943366519898E-2</c:v>
                </c:pt>
                <c:pt idx="1">
                  <c:v>9.7122347537751286E-2</c:v>
                </c:pt>
                <c:pt idx="2">
                  <c:v>9.9529004536713456E-2</c:v>
                </c:pt>
                <c:pt idx="3">
                  <c:v>0.11179393101680889</c:v>
                </c:pt>
                <c:pt idx="4">
                  <c:v>0.1149313005899609</c:v>
                </c:pt>
                <c:pt idx="5">
                  <c:v>0.12756163570614998</c:v>
                </c:pt>
                <c:pt idx="6">
                  <c:v>0.13806434861296882</c:v>
                </c:pt>
                <c:pt idx="7">
                  <c:v>0.14598058138197656</c:v>
                </c:pt>
                <c:pt idx="8">
                  <c:v>0.15687373715861103</c:v>
                </c:pt>
                <c:pt idx="9">
                  <c:v>0.18082364145421739</c:v>
                </c:pt>
                <c:pt idx="10">
                  <c:v>0.22268725197597042</c:v>
                </c:pt>
                <c:pt idx="11">
                  <c:v>0.25416317592105175</c:v>
                </c:pt>
                <c:pt idx="12">
                  <c:v>0.30062926796804978</c:v>
                </c:pt>
                <c:pt idx="13">
                  <c:v>0.32834675748910602</c:v>
                </c:pt>
                <c:pt idx="14">
                  <c:v>0.34586094175030435</c:v>
                </c:pt>
                <c:pt idx="15">
                  <c:v>0.38447765568488168</c:v>
                </c:pt>
                <c:pt idx="16">
                  <c:v>0.43035179498843956</c:v>
                </c:pt>
                <c:pt idx="17">
                  <c:v>0.46805847732041189</c:v>
                </c:pt>
                <c:pt idx="18">
                  <c:v>0.4845294190158963</c:v>
                </c:pt>
                <c:pt idx="19">
                  <c:v>0.50375505729614933</c:v>
                </c:pt>
                <c:pt idx="20">
                  <c:v>0.54263549600854244</c:v>
                </c:pt>
                <c:pt idx="21">
                  <c:v>0.55460971626026878</c:v>
                </c:pt>
                <c:pt idx="22">
                  <c:v>0.56236522453962701</c:v>
                </c:pt>
                <c:pt idx="23">
                  <c:v>0.6201364651368213</c:v>
                </c:pt>
                <c:pt idx="24">
                  <c:v>0.60755916412735722</c:v>
                </c:pt>
                <c:pt idx="25">
                  <c:v>0.60660736119767766</c:v>
                </c:pt>
                <c:pt idx="26">
                  <c:v>0.64164080055548811</c:v>
                </c:pt>
                <c:pt idx="27">
                  <c:v>0.68606506315758597</c:v>
                </c:pt>
                <c:pt idx="28">
                  <c:v>0.67571004470713247</c:v>
                </c:pt>
                <c:pt idx="29">
                  <c:v>0.68239066863838593</c:v>
                </c:pt>
                <c:pt idx="30">
                  <c:v>0.69360590890640283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336-40E7-A178-E564CBCE2C66}"/>
            </c:ext>
          </c:extLst>
        </c:ser>
        <c:ser>
          <c:idx val="3"/>
          <c:order val="3"/>
          <c:tx>
            <c:strRef>
              <c:f>'F2.5'!$B$11</c:f>
              <c:strCache>
                <c:ptCount val="1"/>
                <c:pt idx="0">
                  <c:v>none</c:v>
                </c:pt>
              </c:strCache>
            </c:strRef>
          </c:tx>
          <c:spPr>
            <a:solidFill>
              <a:srgbClr val="FFC000"/>
            </a:solidFill>
            <a:ln w="25400">
              <a:noFill/>
            </a:ln>
            <a:effectLst/>
          </c:spPr>
          <c:cat>
            <c:numLit>
              <c:formatCode>General</c:formatCode>
              <c:ptCount val="31"/>
              <c:pt idx="0">
                <c:v>50</c:v>
              </c:pt>
              <c:pt idx="1">
                <c:v>51</c:v>
              </c:pt>
              <c:pt idx="2">
                <c:v>52</c:v>
              </c:pt>
              <c:pt idx="3">
                <c:v>53</c:v>
              </c:pt>
              <c:pt idx="4">
                <c:v>54</c:v>
              </c:pt>
              <c:pt idx="5">
                <c:v>55</c:v>
              </c:pt>
              <c:pt idx="6">
                <c:v>56</c:v>
              </c:pt>
              <c:pt idx="7">
                <c:v>57</c:v>
              </c:pt>
              <c:pt idx="8">
                <c:v>58</c:v>
              </c:pt>
              <c:pt idx="9">
                <c:v>59</c:v>
              </c:pt>
              <c:pt idx="10">
                <c:v>60</c:v>
              </c:pt>
              <c:pt idx="11">
                <c:v>61</c:v>
              </c:pt>
              <c:pt idx="12">
                <c:v>62</c:v>
              </c:pt>
              <c:pt idx="13">
                <c:v>63</c:v>
              </c:pt>
              <c:pt idx="14">
                <c:v>64</c:v>
              </c:pt>
              <c:pt idx="15">
                <c:v>65</c:v>
              </c:pt>
              <c:pt idx="16">
                <c:v>66</c:v>
              </c:pt>
              <c:pt idx="17">
                <c:v>67</c:v>
              </c:pt>
              <c:pt idx="18">
                <c:v>68</c:v>
              </c:pt>
              <c:pt idx="19">
                <c:v>69</c:v>
              </c:pt>
              <c:pt idx="20">
                <c:v>70</c:v>
              </c:pt>
              <c:pt idx="21">
                <c:v>71</c:v>
              </c:pt>
              <c:pt idx="22">
                <c:v>72</c:v>
              </c:pt>
              <c:pt idx="23">
                <c:v>73</c:v>
              </c:pt>
              <c:pt idx="24">
                <c:v>74</c:v>
              </c:pt>
              <c:pt idx="25">
                <c:v>75</c:v>
              </c:pt>
              <c:pt idx="26">
                <c:v>76</c:v>
              </c:pt>
              <c:pt idx="27">
                <c:v>77</c:v>
              </c:pt>
              <c:pt idx="28">
                <c:v>78</c:v>
              </c:pt>
              <c:pt idx="29">
                <c:v>79</c:v>
              </c:pt>
              <c:pt idx="30">
                <c:v>80</c:v>
              </c:pt>
            </c:numLit>
          </c:cat>
          <c:val>
            <c:numRef>
              <c:f>'F2.5'!$D$11:$AH$11</c:f>
              <c:numCache>
                <c:formatCode>0%</c:formatCode>
                <c:ptCount val="31"/>
                <c:pt idx="0">
                  <c:v>0.1958782998613787</c:v>
                </c:pt>
                <c:pt idx="1">
                  <c:v>0.18770821879714153</c:v>
                </c:pt>
                <c:pt idx="2">
                  <c:v>0.20520196471355195</c:v>
                </c:pt>
                <c:pt idx="3">
                  <c:v>0.19056714988110671</c:v>
                </c:pt>
                <c:pt idx="4">
                  <c:v>0.19165713201968379</c:v>
                </c:pt>
                <c:pt idx="5">
                  <c:v>0.20506145298492612</c:v>
                </c:pt>
                <c:pt idx="6">
                  <c:v>0.20522403755691113</c:v>
                </c:pt>
                <c:pt idx="7">
                  <c:v>0.21124197161848327</c:v>
                </c:pt>
                <c:pt idx="8">
                  <c:v>0.20420601383410522</c:v>
                </c:pt>
                <c:pt idx="9">
                  <c:v>0.20433183984434522</c:v>
                </c:pt>
                <c:pt idx="10">
                  <c:v>0.2066911468216843</c:v>
                </c:pt>
                <c:pt idx="11">
                  <c:v>0.18250736700426809</c:v>
                </c:pt>
                <c:pt idx="12">
                  <c:v>0.18644542014696688</c:v>
                </c:pt>
                <c:pt idx="13">
                  <c:v>0.18801223298815009</c:v>
                </c:pt>
                <c:pt idx="14">
                  <c:v>0.1847769478465508</c:v>
                </c:pt>
                <c:pt idx="15">
                  <c:v>0.18128400923862528</c:v>
                </c:pt>
                <c:pt idx="16">
                  <c:v>0.16221891295141269</c:v>
                </c:pt>
                <c:pt idx="17">
                  <c:v>0.15228362279322036</c:v>
                </c:pt>
                <c:pt idx="18">
                  <c:v>0.15959198723343612</c:v>
                </c:pt>
                <c:pt idx="19">
                  <c:v>0.1480262854522332</c:v>
                </c:pt>
                <c:pt idx="20">
                  <c:v>0.14740997304787018</c:v>
                </c:pt>
                <c:pt idx="21">
                  <c:v>0.15565098699391264</c:v>
                </c:pt>
                <c:pt idx="22">
                  <c:v>0.15008297126105613</c:v>
                </c:pt>
                <c:pt idx="23">
                  <c:v>0.13009905232239216</c:v>
                </c:pt>
                <c:pt idx="24">
                  <c:v>0.14273621655666274</c:v>
                </c:pt>
                <c:pt idx="25">
                  <c:v>0.14526337393250799</c:v>
                </c:pt>
                <c:pt idx="26">
                  <c:v>0.15107358847441224</c:v>
                </c:pt>
                <c:pt idx="27">
                  <c:v>0.13688601300128497</c:v>
                </c:pt>
                <c:pt idx="28">
                  <c:v>0.14335609511553582</c:v>
                </c:pt>
                <c:pt idx="29">
                  <c:v>0.1444131951758405</c:v>
                </c:pt>
                <c:pt idx="30">
                  <c:v>0.16816691867618155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336-40E7-A178-E564CBCE2C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55779200"/>
        <c:axId val="2055779616"/>
      </c:areaChart>
      <c:catAx>
        <c:axId val="205577920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Gotham Medium" pitchFamily="50" charset="0"/>
                    <a:ea typeface="+mn-ea"/>
                    <a:cs typeface="Gotham Medium" pitchFamily="50" charset="0"/>
                  </a:defRPr>
                </a:pPr>
                <a:r>
                  <a:rPr lang="en-US"/>
                  <a:t>Age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bg1">
                      <a:lumMod val="50000"/>
                    </a:schemeClr>
                  </a:solidFill>
                  <a:latin typeface="Gotham Medium" pitchFamily="50" charset="0"/>
                  <a:ea typeface="+mn-ea"/>
                  <a:cs typeface="Gotham Medium" pitchFamily="50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>
                    <a:lumMod val="50000"/>
                  </a:schemeClr>
                </a:solidFill>
                <a:latin typeface="Gotham Medium" pitchFamily="50" charset="0"/>
                <a:ea typeface="+mn-ea"/>
                <a:cs typeface="Gotham Medium" pitchFamily="50" charset="0"/>
              </a:defRPr>
            </a:pPr>
            <a:endParaRPr lang="en-US"/>
          </a:p>
        </c:txPr>
        <c:crossAx val="2055779616"/>
        <c:crosses val="autoZero"/>
        <c:auto val="1"/>
        <c:lblAlgn val="ctr"/>
        <c:lblOffset val="100"/>
        <c:noMultiLvlLbl val="0"/>
      </c:catAx>
      <c:valAx>
        <c:axId val="20557796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Gotham Medium" pitchFamily="50" charset="0"/>
                    <a:ea typeface="+mn-ea"/>
                    <a:cs typeface="Gotham Medium" pitchFamily="50" charset="0"/>
                  </a:defRPr>
                </a:pPr>
                <a:r>
                  <a:rPr lang="en-US"/>
                  <a:t>Share of income 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bg1">
                      <a:lumMod val="50000"/>
                    </a:schemeClr>
                  </a:solidFill>
                  <a:latin typeface="Gotham Medium" pitchFamily="50" charset="0"/>
                  <a:ea typeface="+mn-ea"/>
                  <a:cs typeface="Gotham Medium" pitchFamily="50" charset="0"/>
                </a:defRPr>
              </a:pPr>
              <a:endParaRPr lang="en-US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>
                    <a:lumMod val="50000"/>
                  </a:schemeClr>
                </a:solidFill>
                <a:latin typeface="Gotham Medium" pitchFamily="50" charset="0"/>
                <a:ea typeface="+mn-ea"/>
                <a:cs typeface="Gotham Medium" pitchFamily="50" charset="0"/>
              </a:defRPr>
            </a:pPr>
            <a:endParaRPr lang="en-US"/>
          </a:p>
        </c:txPr>
        <c:crossAx val="205577920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1078785677337079E-3"/>
          <c:y val="0.82495082226390881"/>
          <c:w val="0.98405766527464023"/>
          <c:h val="0.1460897999142620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bg1">
                  <a:lumMod val="50000"/>
                </a:schemeClr>
              </a:solidFill>
              <a:latin typeface="Gotham Medium" pitchFamily="50" charset="0"/>
              <a:ea typeface="+mn-ea"/>
              <a:cs typeface="Gotham Medium" pitchFamily="50" charset="0"/>
            </a:defRPr>
          </a:pPr>
          <a:endParaRPr lang="en-US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chemeClr val="bg1">
              <a:lumMod val="50000"/>
            </a:schemeClr>
          </a:solidFill>
          <a:latin typeface="Gotham Medium" pitchFamily="50" charset="0"/>
          <a:cs typeface="Gotham Medium" pitchFamily="50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8275564840775174"/>
          <c:y val="0.17980707865496179"/>
          <c:w val="0.74617620038242427"/>
          <c:h val="0.54746221599287337"/>
        </c:manualLayout>
      </c:layout>
      <c:areaChart>
        <c:grouping val="percentStacked"/>
        <c:varyColors val="0"/>
        <c:ser>
          <c:idx val="0"/>
          <c:order val="0"/>
          <c:tx>
            <c:strRef>
              <c:f>'F2.5'!$B$12</c:f>
              <c:strCache>
                <c:ptCount val="1"/>
                <c:pt idx="0">
                  <c:v>labor</c:v>
                </c:pt>
              </c:strCache>
            </c:strRef>
          </c:tx>
          <c:spPr>
            <a:solidFill>
              <a:schemeClr val="accent1"/>
            </a:solidFill>
            <a:ln w="25400">
              <a:noFill/>
            </a:ln>
            <a:effectLst/>
          </c:spPr>
          <c:cat>
            <c:numLit>
              <c:formatCode>General</c:formatCode>
              <c:ptCount val="31"/>
              <c:pt idx="0">
                <c:v>50</c:v>
              </c:pt>
              <c:pt idx="1">
                <c:v>51</c:v>
              </c:pt>
              <c:pt idx="2">
                <c:v>52</c:v>
              </c:pt>
              <c:pt idx="3">
                <c:v>53</c:v>
              </c:pt>
              <c:pt idx="4">
                <c:v>54</c:v>
              </c:pt>
              <c:pt idx="5">
                <c:v>55</c:v>
              </c:pt>
              <c:pt idx="6">
                <c:v>56</c:v>
              </c:pt>
              <c:pt idx="7">
                <c:v>57</c:v>
              </c:pt>
              <c:pt idx="8">
                <c:v>58</c:v>
              </c:pt>
              <c:pt idx="9">
                <c:v>59</c:v>
              </c:pt>
              <c:pt idx="10">
                <c:v>60</c:v>
              </c:pt>
              <c:pt idx="11">
                <c:v>61</c:v>
              </c:pt>
              <c:pt idx="12">
                <c:v>62</c:v>
              </c:pt>
              <c:pt idx="13">
                <c:v>63</c:v>
              </c:pt>
              <c:pt idx="14">
                <c:v>64</c:v>
              </c:pt>
              <c:pt idx="15">
                <c:v>65</c:v>
              </c:pt>
              <c:pt idx="16">
                <c:v>66</c:v>
              </c:pt>
              <c:pt idx="17">
                <c:v>67</c:v>
              </c:pt>
              <c:pt idx="18">
                <c:v>68</c:v>
              </c:pt>
              <c:pt idx="19">
                <c:v>69</c:v>
              </c:pt>
              <c:pt idx="20">
                <c:v>70</c:v>
              </c:pt>
              <c:pt idx="21">
                <c:v>71</c:v>
              </c:pt>
              <c:pt idx="22">
                <c:v>72</c:v>
              </c:pt>
              <c:pt idx="23">
                <c:v>73</c:v>
              </c:pt>
              <c:pt idx="24">
                <c:v>74</c:v>
              </c:pt>
              <c:pt idx="25">
                <c:v>75</c:v>
              </c:pt>
              <c:pt idx="26">
                <c:v>76</c:v>
              </c:pt>
              <c:pt idx="27">
                <c:v>77</c:v>
              </c:pt>
              <c:pt idx="28">
                <c:v>78</c:v>
              </c:pt>
              <c:pt idx="29">
                <c:v>79</c:v>
              </c:pt>
              <c:pt idx="30">
                <c:v>80</c:v>
              </c:pt>
            </c:numLit>
          </c:cat>
          <c:val>
            <c:numRef>
              <c:f>'F2.5'!$D$12:$AH$12</c:f>
              <c:numCache>
                <c:formatCode>0%</c:formatCode>
                <c:ptCount val="31"/>
                <c:pt idx="0">
                  <c:v>0.62482312132957407</c:v>
                </c:pt>
                <c:pt idx="1">
                  <c:v>0.62542561855511747</c:v>
                </c:pt>
                <c:pt idx="2">
                  <c:v>0.63079679211290829</c:v>
                </c:pt>
                <c:pt idx="3">
                  <c:v>0.61011199029527563</c:v>
                </c:pt>
                <c:pt idx="4">
                  <c:v>0.59120099174348828</c:v>
                </c:pt>
                <c:pt idx="5">
                  <c:v>0.58779869501270177</c:v>
                </c:pt>
                <c:pt idx="6">
                  <c:v>0.55533480615795394</c:v>
                </c:pt>
                <c:pt idx="7">
                  <c:v>0.54406185667464735</c:v>
                </c:pt>
                <c:pt idx="8">
                  <c:v>0.53911226910611443</c:v>
                </c:pt>
                <c:pt idx="9">
                  <c:v>0.51252777590347898</c:v>
                </c:pt>
                <c:pt idx="10">
                  <c:v>0.48148124622647637</c:v>
                </c:pt>
                <c:pt idx="11">
                  <c:v>0.434580061056906</c:v>
                </c:pt>
                <c:pt idx="12">
                  <c:v>0.44201437363224177</c:v>
                </c:pt>
                <c:pt idx="13">
                  <c:v>0.40801547403755023</c:v>
                </c:pt>
                <c:pt idx="14">
                  <c:v>0.36682473425607703</c:v>
                </c:pt>
                <c:pt idx="15">
                  <c:v>0.31567197125892149</c:v>
                </c:pt>
                <c:pt idx="16">
                  <c:v>0.32285202145520814</c:v>
                </c:pt>
                <c:pt idx="17">
                  <c:v>0.26413851183313475</c:v>
                </c:pt>
                <c:pt idx="18">
                  <c:v>0.27857008208562534</c:v>
                </c:pt>
                <c:pt idx="19">
                  <c:v>0.23125921738595229</c:v>
                </c:pt>
                <c:pt idx="20">
                  <c:v>0.25085093455489066</c:v>
                </c:pt>
                <c:pt idx="21">
                  <c:v>0.19117985805656679</c:v>
                </c:pt>
                <c:pt idx="22">
                  <c:v>0.20026102820247815</c:v>
                </c:pt>
                <c:pt idx="23">
                  <c:v>0.20286866923892322</c:v>
                </c:pt>
                <c:pt idx="24">
                  <c:v>0.17402187466488606</c:v>
                </c:pt>
                <c:pt idx="25">
                  <c:v>0.17701086934656807</c:v>
                </c:pt>
                <c:pt idx="26">
                  <c:v>0.15542789780303945</c:v>
                </c:pt>
                <c:pt idx="27">
                  <c:v>0.10688216621108125</c:v>
                </c:pt>
                <c:pt idx="28">
                  <c:v>0.16805685977950902</c:v>
                </c:pt>
                <c:pt idx="29">
                  <c:v>0.13072614576024699</c:v>
                </c:pt>
                <c:pt idx="30">
                  <c:v>0.12688197722893088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24-4F30-B1B9-9F92738030FB}"/>
            </c:ext>
          </c:extLst>
        </c:ser>
        <c:ser>
          <c:idx val="2"/>
          <c:order val="1"/>
          <c:tx>
            <c:strRef>
              <c:f>'F2.5'!$B$14</c:f>
              <c:strCache>
                <c:ptCount val="1"/>
                <c:pt idx="0">
                  <c:v>labor &amp; non-labor</c:v>
                </c:pt>
              </c:strCache>
            </c:strRef>
          </c:tx>
          <c:spPr>
            <a:solidFill>
              <a:schemeClr val="accent4"/>
            </a:solidFill>
            <a:ln w="25400">
              <a:noFill/>
            </a:ln>
            <a:effectLst/>
          </c:spPr>
          <c:cat>
            <c:numLit>
              <c:formatCode>General</c:formatCode>
              <c:ptCount val="31"/>
              <c:pt idx="0">
                <c:v>50</c:v>
              </c:pt>
              <c:pt idx="1">
                <c:v>51</c:v>
              </c:pt>
              <c:pt idx="2">
                <c:v>52</c:v>
              </c:pt>
              <c:pt idx="3">
                <c:v>53</c:v>
              </c:pt>
              <c:pt idx="4">
                <c:v>54</c:v>
              </c:pt>
              <c:pt idx="5">
                <c:v>55</c:v>
              </c:pt>
              <c:pt idx="6">
                <c:v>56</c:v>
              </c:pt>
              <c:pt idx="7">
                <c:v>57</c:v>
              </c:pt>
              <c:pt idx="8">
                <c:v>58</c:v>
              </c:pt>
              <c:pt idx="9">
                <c:v>59</c:v>
              </c:pt>
              <c:pt idx="10">
                <c:v>60</c:v>
              </c:pt>
              <c:pt idx="11">
                <c:v>61</c:v>
              </c:pt>
              <c:pt idx="12">
                <c:v>62</c:v>
              </c:pt>
              <c:pt idx="13">
                <c:v>63</c:v>
              </c:pt>
              <c:pt idx="14">
                <c:v>64</c:v>
              </c:pt>
              <c:pt idx="15">
                <c:v>65</c:v>
              </c:pt>
              <c:pt idx="16">
                <c:v>66</c:v>
              </c:pt>
              <c:pt idx="17">
                <c:v>67</c:v>
              </c:pt>
              <c:pt idx="18">
                <c:v>68</c:v>
              </c:pt>
              <c:pt idx="19">
                <c:v>69</c:v>
              </c:pt>
              <c:pt idx="20">
                <c:v>70</c:v>
              </c:pt>
              <c:pt idx="21">
                <c:v>71</c:v>
              </c:pt>
              <c:pt idx="22">
                <c:v>72</c:v>
              </c:pt>
              <c:pt idx="23">
                <c:v>73</c:v>
              </c:pt>
              <c:pt idx="24">
                <c:v>74</c:v>
              </c:pt>
              <c:pt idx="25">
                <c:v>75</c:v>
              </c:pt>
              <c:pt idx="26">
                <c:v>76</c:v>
              </c:pt>
              <c:pt idx="27">
                <c:v>77</c:v>
              </c:pt>
              <c:pt idx="28">
                <c:v>78</c:v>
              </c:pt>
              <c:pt idx="29">
                <c:v>79</c:v>
              </c:pt>
              <c:pt idx="30">
                <c:v>80</c:v>
              </c:pt>
            </c:numLit>
          </c:cat>
          <c:val>
            <c:numRef>
              <c:f>'F2.5'!$D$14:$AH$14</c:f>
              <c:numCache>
                <c:formatCode>0%</c:formatCode>
                <c:ptCount val="31"/>
                <c:pt idx="0">
                  <c:v>0.18800304997357103</c:v>
                </c:pt>
                <c:pt idx="1">
                  <c:v>0.17693041599986103</c:v>
                </c:pt>
                <c:pt idx="2">
                  <c:v>0.18556743083028682</c:v>
                </c:pt>
                <c:pt idx="3">
                  <c:v>0.18779985881691591</c:v>
                </c:pt>
                <c:pt idx="4">
                  <c:v>0.20123542804086145</c:v>
                </c:pt>
                <c:pt idx="5">
                  <c:v>0.19772857959033238</c:v>
                </c:pt>
                <c:pt idx="6">
                  <c:v>0.19311535295625862</c:v>
                </c:pt>
                <c:pt idx="7">
                  <c:v>0.18562371031317348</c:v>
                </c:pt>
                <c:pt idx="8">
                  <c:v>0.1935556648690249</c:v>
                </c:pt>
                <c:pt idx="9">
                  <c:v>0.20613442799604054</c:v>
                </c:pt>
                <c:pt idx="10">
                  <c:v>0.17434133565185736</c:v>
                </c:pt>
                <c:pt idx="11">
                  <c:v>0.21931625247565809</c:v>
                </c:pt>
                <c:pt idx="12">
                  <c:v>0.19145176992068255</c:v>
                </c:pt>
                <c:pt idx="13">
                  <c:v>0.21945894639771665</c:v>
                </c:pt>
                <c:pt idx="14">
                  <c:v>0.19857956911355221</c:v>
                </c:pt>
                <c:pt idx="15">
                  <c:v>0.19416352578358495</c:v>
                </c:pt>
                <c:pt idx="16">
                  <c:v>0.20391864634687382</c:v>
                </c:pt>
                <c:pt idx="17">
                  <c:v>0.20961227755007183</c:v>
                </c:pt>
                <c:pt idx="18">
                  <c:v>0.18815967677080528</c:v>
                </c:pt>
                <c:pt idx="19">
                  <c:v>0.19280810132542722</c:v>
                </c:pt>
                <c:pt idx="20">
                  <c:v>0.17154998909630287</c:v>
                </c:pt>
                <c:pt idx="21">
                  <c:v>0.18958642158142311</c:v>
                </c:pt>
                <c:pt idx="22">
                  <c:v>0.16291355572498056</c:v>
                </c:pt>
                <c:pt idx="23">
                  <c:v>0.14699286231680453</c:v>
                </c:pt>
                <c:pt idx="24">
                  <c:v>0.16793198190371783</c:v>
                </c:pt>
                <c:pt idx="25">
                  <c:v>0.12592017917905071</c:v>
                </c:pt>
                <c:pt idx="26">
                  <c:v>0.15435099951871467</c:v>
                </c:pt>
                <c:pt idx="27">
                  <c:v>0.12160653973390124</c:v>
                </c:pt>
                <c:pt idx="28">
                  <c:v>0.12923237161110013</c:v>
                </c:pt>
                <c:pt idx="29">
                  <c:v>0.15639195852542809</c:v>
                </c:pt>
                <c:pt idx="30">
                  <c:v>0.11139917072142659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324-4F30-B1B9-9F92738030FB}"/>
            </c:ext>
          </c:extLst>
        </c:ser>
        <c:ser>
          <c:idx val="1"/>
          <c:order val="2"/>
          <c:tx>
            <c:strRef>
              <c:f>'F2.5'!$B$13</c:f>
              <c:strCache>
                <c:ptCount val="1"/>
                <c:pt idx="0">
                  <c:v>non-labor</c:v>
                </c:pt>
              </c:strCache>
            </c:strRef>
          </c:tx>
          <c:spPr>
            <a:solidFill>
              <a:schemeClr val="accent5"/>
            </a:solidFill>
            <a:ln w="25400">
              <a:noFill/>
            </a:ln>
            <a:effectLst/>
          </c:spPr>
          <c:cat>
            <c:numLit>
              <c:formatCode>General</c:formatCode>
              <c:ptCount val="31"/>
              <c:pt idx="0">
                <c:v>50</c:v>
              </c:pt>
              <c:pt idx="1">
                <c:v>51</c:v>
              </c:pt>
              <c:pt idx="2">
                <c:v>52</c:v>
              </c:pt>
              <c:pt idx="3">
                <c:v>53</c:v>
              </c:pt>
              <c:pt idx="4">
                <c:v>54</c:v>
              </c:pt>
              <c:pt idx="5">
                <c:v>55</c:v>
              </c:pt>
              <c:pt idx="6">
                <c:v>56</c:v>
              </c:pt>
              <c:pt idx="7">
                <c:v>57</c:v>
              </c:pt>
              <c:pt idx="8">
                <c:v>58</c:v>
              </c:pt>
              <c:pt idx="9">
                <c:v>59</c:v>
              </c:pt>
              <c:pt idx="10">
                <c:v>60</c:v>
              </c:pt>
              <c:pt idx="11">
                <c:v>61</c:v>
              </c:pt>
              <c:pt idx="12">
                <c:v>62</c:v>
              </c:pt>
              <c:pt idx="13">
                <c:v>63</c:v>
              </c:pt>
              <c:pt idx="14">
                <c:v>64</c:v>
              </c:pt>
              <c:pt idx="15">
                <c:v>65</c:v>
              </c:pt>
              <c:pt idx="16">
                <c:v>66</c:v>
              </c:pt>
              <c:pt idx="17">
                <c:v>67</c:v>
              </c:pt>
              <c:pt idx="18">
                <c:v>68</c:v>
              </c:pt>
              <c:pt idx="19">
                <c:v>69</c:v>
              </c:pt>
              <c:pt idx="20">
                <c:v>70</c:v>
              </c:pt>
              <c:pt idx="21">
                <c:v>71</c:v>
              </c:pt>
              <c:pt idx="22">
                <c:v>72</c:v>
              </c:pt>
              <c:pt idx="23">
                <c:v>73</c:v>
              </c:pt>
              <c:pt idx="24">
                <c:v>74</c:v>
              </c:pt>
              <c:pt idx="25">
                <c:v>75</c:v>
              </c:pt>
              <c:pt idx="26">
                <c:v>76</c:v>
              </c:pt>
              <c:pt idx="27">
                <c:v>77</c:v>
              </c:pt>
              <c:pt idx="28">
                <c:v>78</c:v>
              </c:pt>
              <c:pt idx="29">
                <c:v>79</c:v>
              </c:pt>
              <c:pt idx="30">
                <c:v>80</c:v>
              </c:pt>
            </c:numLit>
          </c:cat>
          <c:val>
            <c:numRef>
              <c:f>'F2.5'!$D$13:$AH$13</c:f>
              <c:numCache>
                <c:formatCode>0%</c:formatCode>
                <c:ptCount val="31"/>
                <c:pt idx="0">
                  <c:v>7.2214384268690687E-2</c:v>
                </c:pt>
                <c:pt idx="1">
                  <c:v>8.31232908271793E-2</c:v>
                </c:pt>
                <c:pt idx="2">
                  <c:v>7.4397596918443817E-2</c:v>
                </c:pt>
                <c:pt idx="3">
                  <c:v>9.0559807247788671E-2</c:v>
                </c:pt>
                <c:pt idx="4">
                  <c:v>9.5073671675058563E-2</c:v>
                </c:pt>
                <c:pt idx="5">
                  <c:v>0.10577186630878481</c:v>
                </c:pt>
                <c:pt idx="6">
                  <c:v>0.11589521272792365</c:v>
                </c:pt>
                <c:pt idx="7">
                  <c:v>0.14645059295170973</c:v>
                </c:pt>
                <c:pt idx="8">
                  <c:v>0.14234153367649674</c:v>
                </c:pt>
                <c:pt idx="9">
                  <c:v>0.15894239054039019</c:v>
                </c:pt>
                <c:pt idx="10">
                  <c:v>0.18709738874037946</c:v>
                </c:pt>
                <c:pt idx="11">
                  <c:v>0.21696761424242167</c:v>
                </c:pt>
                <c:pt idx="12">
                  <c:v>0.23033563119883277</c:v>
                </c:pt>
                <c:pt idx="13">
                  <c:v>0.23333168791867606</c:v>
                </c:pt>
                <c:pt idx="14">
                  <c:v>0.30180499903980451</c:v>
                </c:pt>
                <c:pt idx="15">
                  <c:v>0.32375761449975776</c:v>
                </c:pt>
                <c:pt idx="16">
                  <c:v>0.3401666152667327</c:v>
                </c:pt>
                <c:pt idx="17">
                  <c:v>0.39313015250907124</c:v>
                </c:pt>
                <c:pt idx="18">
                  <c:v>0.4046788082067545</c:v>
                </c:pt>
                <c:pt idx="19">
                  <c:v>0.43685693225668926</c:v>
                </c:pt>
                <c:pt idx="20">
                  <c:v>0.41901072060741629</c:v>
                </c:pt>
                <c:pt idx="21">
                  <c:v>0.49269393432428771</c:v>
                </c:pt>
                <c:pt idx="22">
                  <c:v>0.46624160305119527</c:v>
                </c:pt>
                <c:pt idx="23">
                  <c:v>0.51263579413335647</c:v>
                </c:pt>
                <c:pt idx="24">
                  <c:v>0.49816706970449393</c:v>
                </c:pt>
                <c:pt idx="25">
                  <c:v>0.5210449037536119</c:v>
                </c:pt>
                <c:pt idx="26">
                  <c:v>0.53032894655753704</c:v>
                </c:pt>
                <c:pt idx="27">
                  <c:v>0.53605081019203138</c:v>
                </c:pt>
                <c:pt idx="28">
                  <c:v>0.49009704942145488</c:v>
                </c:pt>
                <c:pt idx="29">
                  <c:v>0.53363755412632041</c:v>
                </c:pt>
                <c:pt idx="30">
                  <c:v>0.53125676884629436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324-4F30-B1B9-9F92738030FB}"/>
            </c:ext>
          </c:extLst>
        </c:ser>
        <c:ser>
          <c:idx val="3"/>
          <c:order val="3"/>
          <c:tx>
            <c:strRef>
              <c:f>'F2.5'!$B$15</c:f>
              <c:strCache>
                <c:ptCount val="1"/>
                <c:pt idx="0">
                  <c:v>none</c:v>
                </c:pt>
              </c:strCache>
            </c:strRef>
          </c:tx>
          <c:spPr>
            <a:solidFill>
              <a:srgbClr val="FFC000"/>
            </a:solidFill>
            <a:ln w="25400">
              <a:noFill/>
            </a:ln>
            <a:effectLst/>
          </c:spPr>
          <c:cat>
            <c:numLit>
              <c:formatCode>General</c:formatCode>
              <c:ptCount val="31"/>
              <c:pt idx="0">
                <c:v>50</c:v>
              </c:pt>
              <c:pt idx="1">
                <c:v>51</c:v>
              </c:pt>
              <c:pt idx="2">
                <c:v>52</c:v>
              </c:pt>
              <c:pt idx="3">
                <c:v>53</c:v>
              </c:pt>
              <c:pt idx="4">
                <c:v>54</c:v>
              </c:pt>
              <c:pt idx="5">
                <c:v>55</c:v>
              </c:pt>
              <c:pt idx="6">
                <c:v>56</c:v>
              </c:pt>
              <c:pt idx="7">
                <c:v>57</c:v>
              </c:pt>
              <c:pt idx="8">
                <c:v>58</c:v>
              </c:pt>
              <c:pt idx="9">
                <c:v>59</c:v>
              </c:pt>
              <c:pt idx="10">
                <c:v>60</c:v>
              </c:pt>
              <c:pt idx="11">
                <c:v>61</c:v>
              </c:pt>
              <c:pt idx="12">
                <c:v>62</c:v>
              </c:pt>
              <c:pt idx="13">
                <c:v>63</c:v>
              </c:pt>
              <c:pt idx="14">
                <c:v>64</c:v>
              </c:pt>
              <c:pt idx="15">
                <c:v>65</c:v>
              </c:pt>
              <c:pt idx="16">
                <c:v>66</c:v>
              </c:pt>
              <c:pt idx="17">
                <c:v>67</c:v>
              </c:pt>
              <c:pt idx="18">
                <c:v>68</c:v>
              </c:pt>
              <c:pt idx="19">
                <c:v>69</c:v>
              </c:pt>
              <c:pt idx="20">
                <c:v>70</c:v>
              </c:pt>
              <c:pt idx="21">
                <c:v>71</c:v>
              </c:pt>
              <c:pt idx="22">
                <c:v>72</c:v>
              </c:pt>
              <c:pt idx="23">
                <c:v>73</c:v>
              </c:pt>
              <c:pt idx="24">
                <c:v>74</c:v>
              </c:pt>
              <c:pt idx="25">
                <c:v>75</c:v>
              </c:pt>
              <c:pt idx="26">
                <c:v>76</c:v>
              </c:pt>
              <c:pt idx="27">
                <c:v>77</c:v>
              </c:pt>
              <c:pt idx="28">
                <c:v>78</c:v>
              </c:pt>
              <c:pt idx="29">
                <c:v>79</c:v>
              </c:pt>
              <c:pt idx="30">
                <c:v>80</c:v>
              </c:pt>
            </c:numLit>
          </c:cat>
          <c:val>
            <c:numRef>
              <c:f>'F2.5'!$D$15:$AH$15</c:f>
              <c:numCache>
                <c:formatCode>0%</c:formatCode>
                <c:ptCount val="31"/>
                <c:pt idx="0">
                  <c:v>0.1149594444281643</c:v>
                </c:pt>
                <c:pt idx="1">
                  <c:v>0.11452067461784224</c:v>
                </c:pt>
                <c:pt idx="2">
                  <c:v>0.10923818013836108</c:v>
                </c:pt>
                <c:pt idx="3">
                  <c:v>0.11152834364001973</c:v>
                </c:pt>
                <c:pt idx="4">
                  <c:v>0.1124899085405917</c:v>
                </c:pt>
                <c:pt idx="5">
                  <c:v>0.10870085908818097</c:v>
                </c:pt>
                <c:pt idx="6">
                  <c:v>0.13565462815786367</c:v>
                </c:pt>
                <c:pt idx="7">
                  <c:v>0.12386384006046951</c:v>
                </c:pt>
                <c:pt idx="8">
                  <c:v>0.12499053234836387</c:v>
                </c:pt>
                <c:pt idx="9">
                  <c:v>0.12239540556009038</c:v>
                </c:pt>
                <c:pt idx="10">
                  <c:v>0.15708002938128665</c:v>
                </c:pt>
                <c:pt idx="11">
                  <c:v>0.12913607222501433</c:v>
                </c:pt>
                <c:pt idx="12">
                  <c:v>0.13619822524824279</c:v>
                </c:pt>
                <c:pt idx="13">
                  <c:v>0.13919389164605703</c:v>
                </c:pt>
                <c:pt idx="14">
                  <c:v>0.13279069759056614</c:v>
                </c:pt>
                <c:pt idx="15">
                  <c:v>0.16640688845773582</c:v>
                </c:pt>
                <c:pt idx="16">
                  <c:v>0.13306271693118532</c:v>
                </c:pt>
                <c:pt idx="17">
                  <c:v>0.13311905810772212</c:v>
                </c:pt>
                <c:pt idx="18">
                  <c:v>0.12859143293681483</c:v>
                </c:pt>
                <c:pt idx="19">
                  <c:v>0.13907574903193126</c:v>
                </c:pt>
                <c:pt idx="20">
                  <c:v>0.1585883557413901</c:v>
                </c:pt>
                <c:pt idx="21">
                  <c:v>0.12653978603772256</c:v>
                </c:pt>
                <c:pt idx="22">
                  <c:v>0.17058381302134598</c:v>
                </c:pt>
                <c:pt idx="23">
                  <c:v>0.13750267431091581</c:v>
                </c:pt>
                <c:pt idx="24">
                  <c:v>0.15987907372690208</c:v>
                </c:pt>
                <c:pt idx="25">
                  <c:v>0.17602404772076929</c:v>
                </c:pt>
                <c:pt idx="26">
                  <c:v>0.15989215612070876</c:v>
                </c:pt>
                <c:pt idx="27">
                  <c:v>0.23546048386298607</c:v>
                </c:pt>
                <c:pt idx="28">
                  <c:v>0.21261371918793595</c:v>
                </c:pt>
                <c:pt idx="29">
                  <c:v>0.17924434158800459</c:v>
                </c:pt>
                <c:pt idx="30">
                  <c:v>0.2304620832033481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324-4F30-B1B9-9F92738030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55779200"/>
        <c:axId val="2055779616"/>
      </c:areaChart>
      <c:catAx>
        <c:axId val="205577920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Gotham Medium" pitchFamily="50" charset="0"/>
                    <a:ea typeface="+mn-ea"/>
                    <a:cs typeface="Gotham Medium" pitchFamily="50" charset="0"/>
                  </a:defRPr>
                </a:pPr>
                <a:r>
                  <a:rPr lang="en-US"/>
                  <a:t>Age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bg1">
                      <a:lumMod val="50000"/>
                    </a:schemeClr>
                  </a:solidFill>
                  <a:latin typeface="Gotham Medium" pitchFamily="50" charset="0"/>
                  <a:ea typeface="+mn-ea"/>
                  <a:cs typeface="Gotham Medium" pitchFamily="50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>
                    <a:lumMod val="50000"/>
                  </a:schemeClr>
                </a:solidFill>
                <a:latin typeface="Gotham Medium" pitchFamily="50" charset="0"/>
                <a:ea typeface="+mn-ea"/>
                <a:cs typeface="Gotham Medium" pitchFamily="50" charset="0"/>
              </a:defRPr>
            </a:pPr>
            <a:endParaRPr lang="en-US"/>
          </a:p>
        </c:txPr>
        <c:crossAx val="2055779616"/>
        <c:crosses val="autoZero"/>
        <c:auto val="1"/>
        <c:lblAlgn val="ctr"/>
        <c:lblOffset val="100"/>
        <c:noMultiLvlLbl val="0"/>
      </c:catAx>
      <c:valAx>
        <c:axId val="20557796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Gotham Medium" pitchFamily="50" charset="0"/>
                    <a:ea typeface="+mn-ea"/>
                    <a:cs typeface="Gotham Medium" pitchFamily="50" charset="0"/>
                  </a:defRPr>
                </a:pPr>
                <a:r>
                  <a:rPr lang="en-US"/>
                  <a:t>Share of income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bg1">
                      <a:lumMod val="50000"/>
                    </a:schemeClr>
                  </a:solidFill>
                  <a:latin typeface="Gotham Medium" pitchFamily="50" charset="0"/>
                  <a:ea typeface="+mn-ea"/>
                  <a:cs typeface="Gotham Medium" pitchFamily="50" charset="0"/>
                </a:defRPr>
              </a:pPr>
              <a:endParaRPr lang="en-US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>
                    <a:lumMod val="50000"/>
                  </a:schemeClr>
                </a:solidFill>
                <a:latin typeface="Gotham Medium" pitchFamily="50" charset="0"/>
                <a:ea typeface="+mn-ea"/>
                <a:cs typeface="Gotham Medium" pitchFamily="50" charset="0"/>
              </a:defRPr>
            </a:pPr>
            <a:endParaRPr lang="en-US"/>
          </a:p>
        </c:txPr>
        <c:crossAx val="205577920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1078785677337079E-3"/>
          <c:y val="0.82495082226390881"/>
          <c:w val="0.98405766527464023"/>
          <c:h val="0.1460897999142620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bg1">
                  <a:lumMod val="50000"/>
                </a:schemeClr>
              </a:solidFill>
              <a:latin typeface="Gotham Medium" pitchFamily="50" charset="0"/>
              <a:ea typeface="+mn-ea"/>
              <a:cs typeface="Gotham Medium" pitchFamily="50" charset="0"/>
            </a:defRPr>
          </a:pPr>
          <a:endParaRPr lang="en-US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chemeClr val="bg1">
              <a:lumMod val="50000"/>
            </a:schemeClr>
          </a:solidFill>
          <a:latin typeface="Gotham Medium" pitchFamily="50" charset="0"/>
          <a:cs typeface="Gotham Medium" pitchFamily="50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8275564840775174"/>
          <c:y val="0.17980707865496179"/>
          <c:w val="0.74617620038242427"/>
          <c:h val="0.54746221599287337"/>
        </c:manualLayout>
      </c:layout>
      <c:areaChart>
        <c:grouping val="percentStacked"/>
        <c:varyColors val="0"/>
        <c:ser>
          <c:idx val="0"/>
          <c:order val="0"/>
          <c:tx>
            <c:strRef>
              <c:f>'F2.5'!$B$16</c:f>
              <c:strCache>
                <c:ptCount val="1"/>
                <c:pt idx="0">
                  <c:v>labor</c:v>
                </c:pt>
              </c:strCache>
            </c:strRef>
          </c:tx>
          <c:spPr>
            <a:solidFill>
              <a:schemeClr val="accent1"/>
            </a:solidFill>
            <a:ln w="25400">
              <a:noFill/>
            </a:ln>
            <a:effectLst/>
          </c:spPr>
          <c:cat>
            <c:numLit>
              <c:formatCode>General</c:formatCode>
              <c:ptCount val="31"/>
              <c:pt idx="0">
                <c:v>50</c:v>
              </c:pt>
              <c:pt idx="1">
                <c:v>51</c:v>
              </c:pt>
              <c:pt idx="2">
                <c:v>52</c:v>
              </c:pt>
              <c:pt idx="3">
                <c:v>53</c:v>
              </c:pt>
              <c:pt idx="4">
                <c:v>54</c:v>
              </c:pt>
              <c:pt idx="5">
                <c:v>55</c:v>
              </c:pt>
              <c:pt idx="6">
                <c:v>56</c:v>
              </c:pt>
              <c:pt idx="7">
                <c:v>57</c:v>
              </c:pt>
              <c:pt idx="8">
                <c:v>58</c:v>
              </c:pt>
              <c:pt idx="9">
                <c:v>59</c:v>
              </c:pt>
              <c:pt idx="10">
                <c:v>60</c:v>
              </c:pt>
              <c:pt idx="11">
                <c:v>61</c:v>
              </c:pt>
              <c:pt idx="12">
                <c:v>62</c:v>
              </c:pt>
              <c:pt idx="13">
                <c:v>63</c:v>
              </c:pt>
              <c:pt idx="14">
                <c:v>64</c:v>
              </c:pt>
              <c:pt idx="15">
                <c:v>65</c:v>
              </c:pt>
              <c:pt idx="16">
                <c:v>66</c:v>
              </c:pt>
              <c:pt idx="17">
                <c:v>67</c:v>
              </c:pt>
              <c:pt idx="18">
                <c:v>68</c:v>
              </c:pt>
              <c:pt idx="19">
                <c:v>69</c:v>
              </c:pt>
              <c:pt idx="20">
                <c:v>70</c:v>
              </c:pt>
              <c:pt idx="21">
                <c:v>71</c:v>
              </c:pt>
              <c:pt idx="22">
                <c:v>72</c:v>
              </c:pt>
              <c:pt idx="23">
                <c:v>73</c:v>
              </c:pt>
              <c:pt idx="24">
                <c:v>74</c:v>
              </c:pt>
              <c:pt idx="25">
                <c:v>75</c:v>
              </c:pt>
              <c:pt idx="26">
                <c:v>76</c:v>
              </c:pt>
              <c:pt idx="27">
                <c:v>77</c:v>
              </c:pt>
              <c:pt idx="28">
                <c:v>78</c:v>
              </c:pt>
              <c:pt idx="29">
                <c:v>79</c:v>
              </c:pt>
              <c:pt idx="30">
                <c:v>80</c:v>
              </c:pt>
            </c:numLit>
          </c:cat>
          <c:val>
            <c:numRef>
              <c:f>'F2.5'!$D$16:$AH$16</c:f>
              <c:numCache>
                <c:formatCode>0%</c:formatCode>
                <c:ptCount val="31"/>
                <c:pt idx="0">
                  <c:v>0.69615666646158747</c:v>
                </c:pt>
                <c:pt idx="1">
                  <c:v>0.68648582041023465</c:v>
                </c:pt>
                <c:pt idx="2">
                  <c:v>0.67391792751688284</c:v>
                </c:pt>
                <c:pt idx="3">
                  <c:v>0.66966528657826441</c:v>
                </c:pt>
                <c:pt idx="4">
                  <c:v>0.67167627734645541</c:v>
                </c:pt>
                <c:pt idx="5">
                  <c:v>0.65078643796901747</c:v>
                </c:pt>
                <c:pt idx="6">
                  <c:v>0.636255278914163</c:v>
                </c:pt>
                <c:pt idx="7">
                  <c:v>0.61301509869187398</c:v>
                </c:pt>
                <c:pt idx="8">
                  <c:v>0.61949002360880367</c:v>
                </c:pt>
                <c:pt idx="9">
                  <c:v>0.59449503619184119</c:v>
                </c:pt>
                <c:pt idx="10">
                  <c:v>0.5456661384349365</c:v>
                </c:pt>
                <c:pt idx="11">
                  <c:v>0.4902320114734085</c:v>
                </c:pt>
                <c:pt idx="12">
                  <c:v>0.44749202520992171</c:v>
                </c:pt>
                <c:pt idx="13">
                  <c:v>0.41279666075133198</c:v>
                </c:pt>
                <c:pt idx="14">
                  <c:v>0.39498913751253284</c:v>
                </c:pt>
                <c:pt idx="15">
                  <c:v>0.34054256042036329</c:v>
                </c:pt>
                <c:pt idx="16">
                  <c:v>0.2694613410202118</c:v>
                </c:pt>
                <c:pt idx="17">
                  <c:v>0.23787331012760379</c:v>
                </c:pt>
                <c:pt idx="18">
                  <c:v>0.21802937689122526</c:v>
                </c:pt>
                <c:pt idx="19">
                  <c:v>0.19963975393186753</c:v>
                </c:pt>
                <c:pt idx="20">
                  <c:v>0.16850484842505617</c:v>
                </c:pt>
                <c:pt idx="21">
                  <c:v>0.14972201468867355</c:v>
                </c:pt>
                <c:pt idx="22">
                  <c:v>0.13030807410127362</c:v>
                </c:pt>
                <c:pt idx="23">
                  <c:v>0.1229352214285378</c:v>
                </c:pt>
                <c:pt idx="24">
                  <c:v>0.11968965975299702</c:v>
                </c:pt>
                <c:pt idx="25">
                  <c:v>0.11062293504076076</c:v>
                </c:pt>
                <c:pt idx="26">
                  <c:v>8.219657851555684E-2</c:v>
                </c:pt>
                <c:pt idx="27">
                  <c:v>9.6199631397613269E-2</c:v>
                </c:pt>
                <c:pt idx="28">
                  <c:v>8.5903428491344372E-2</c:v>
                </c:pt>
                <c:pt idx="29">
                  <c:v>7.0205146806164367E-2</c:v>
                </c:pt>
                <c:pt idx="30">
                  <c:v>4.9788513834541748E-2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7B-41CE-8660-7045D3B570D3}"/>
            </c:ext>
          </c:extLst>
        </c:ser>
        <c:ser>
          <c:idx val="2"/>
          <c:order val="1"/>
          <c:tx>
            <c:strRef>
              <c:f>'F2.5'!$B$18</c:f>
              <c:strCache>
                <c:ptCount val="1"/>
                <c:pt idx="0">
                  <c:v>labor &amp; non-labor</c:v>
                </c:pt>
              </c:strCache>
            </c:strRef>
          </c:tx>
          <c:spPr>
            <a:solidFill>
              <a:schemeClr val="accent4"/>
            </a:solidFill>
            <a:ln w="25400">
              <a:noFill/>
            </a:ln>
            <a:effectLst/>
          </c:spPr>
          <c:cat>
            <c:numLit>
              <c:formatCode>General</c:formatCode>
              <c:ptCount val="31"/>
              <c:pt idx="0">
                <c:v>50</c:v>
              </c:pt>
              <c:pt idx="1">
                <c:v>51</c:v>
              </c:pt>
              <c:pt idx="2">
                <c:v>52</c:v>
              </c:pt>
              <c:pt idx="3">
                <c:v>53</c:v>
              </c:pt>
              <c:pt idx="4">
                <c:v>54</c:v>
              </c:pt>
              <c:pt idx="5">
                <c:v>55</c:v>
              </c:pt>
              <c:pt idx="6">
                <c:v>56</c:v>
              </c:pt>
              <c:pt idx="7">
                <c:v>57</c:v>
              </c:pt>
              <c:pt idx="8">
                <c:v>58</c:v>
              </c:pt>
              <c:pt idx="9">
                <c:v>59</c:v>
              </c:pt>
              <c:pt idx="10">
                <c:v>60</c:v>
              </c:pt>
              <c:pt idx="11">
                <c:v>61</c:v>
              </c:pt>
              <c:pt idx="12">
                <c:v>62</c:v>
              </c:pt>
              <c:pt idx="13">
                <c:v>63</c:v>
              </c:pt>
              <c:pt idx="14">
                <c:v>64</c:v>
              </c:pt>
              <c:pt idx="15">
                <c:v>65</c:v>
              </c:pt>
              <c:pt idx="16">
                <c:v>66</c:v>
              </c:pt>
              <c:pt idx="17">
                <c:v>67</c:v>
              </c:pt>
              <c:pt idx="18">
                <c:v>68</c:v>
              </c:pt>
              <c:pt idx="19">
                <c:v>69</c:v>
              </c:pt>
              <c:pt idx="20">
                <c:v>70</c:v>
              </c:pt>
              <c:pt idx="21">
                <c:v>71</c:v>
              </c:pt>
              <c:pt idx="22">
                <c:v>72</c:v>
              </c:pt>
              <c:pt idx="23">
                <c:v>73</c:v>
              </c:pt>
              <c:pt idx="24">
                <c:v>74</c:v>
              </c:pt>
              <c:pt idx="25">
                <c:v>75</c:v>
              </c:pt>
              <c:pt idx="26">
                <c:v>76</c:v>
              </c:pt>
              <c:pt idx="27">
                <c:v>77</c:v>
              </c:pt>
              <c:pt idx="28">
                <c:v>78</c:v>
              </c:pt>
              <c:pt idx="29">
                <c:v>79</c:v>
              </c:pt>
              <c:pt idx="30">
                <c:v>80</c:v>
              </c:pt>
            </c:numLit>
          </c:cat>
          <c:val>
            <c:numRef>
              <c:f>'F2.5'!$D$18:$AH$18</c:f>
              <c:numCache>
                <c:formatCode>0%</c:formatCode>
                <c:ptCount val="31"/>
                <c:pt idx="0">
                  <c:v>0.18251563809670907</c:v>
                </c:pt>
                <c:pt idx="1">
                  <c:v>0.1839788478165639</c:v>
                </c:pt>
                <c:pt idx="2">
                  <c:v>0.18449460098895049</c:v>
                </c:pt>
                <c:pt idx="3">
                  <c:v>0.18467735017765152</c:v>
                </c:pt>
                <c:pt idx="4">
                  <c:v>0.1834649026994267</c:v>
                </c:pt>
                <c:pt idx="5">
                  <c:v>0.19413675345390369</c:v>
                </c:pt>
                <c:pt idx="6">
                  <c:v>0.19763871478760636</c:v>
                </c:pt>
                <c:pt idx="7">
                  <c:v>0.21161654230226895</c:v>
                </c:pt>
                <c:pt idx="8">
                  <c:v>0.20864390661347679</c:v>
                </c:pt>
                <c:pt idx="9">
                  <c:v>0.20634516361297364</c:v>
                </c:pt>
                <c:pt idx="10">
                  <c:v>0.21999920365143918</c:v>
                </c:pt>
                <c:pt idx="11">
                  <c:v>0.25366803861079867</c:v>
                </c:pt>
                <c:pt idx="12">
                  <c:v>0.24380453068509123</c:v>
                </c:pt>
                <c:pt idx="13">
                  <c:v>0.25664557699983442</c:v>
                </c:pt>
                <c:pt idx="14">
                  <c:v>0.26112037338765814</c:v>
                </c:pt>
                <c:pt idx="15">
                  <c:v>0.2714721060505621</c:v>
                </c:pt>
                <c:pt idx="16">
                  <c:v>0.30671950534779874</c:v>
                </c:pt>
                <c:pt idx="17">
                  <c:v>0.2917831975412406</c:v>
                </c:pt>
                <c:pt idx="18">
                  <c:v>0.27356906609723486</c:v>
                </c:pt>
                <c:pt idx="19">
                  <c:v>0.29630923892752198</c:v>
                </c:pt>
                <c:pt idx="20">
                  <c:v>0.26905640042604217</c:v>
                </c:pt>
                <c:pt idx="21">
                  <c:v>0.27987145053935203</c:v>
                </c:pt>
                <c:pt idx="22">
                  <c:v>0.27165476761868179</c:v>
                </c:pt>
                <c:pt idx="23">
                  <c:v>0.2498906054772225</c:v>
                </c:pt>
                <c:pt idx="24">
                  <c:v>0.25800600584903</c:v>
                </c:pt>
                <c:pt idx="25">
                  <c:v>0.2491879479007269</c:v>
                </c:pt>
                <c:pt idx="26">
                  <c:v>0.22396645004125071</c:v>
                </c:pt>
                <c:pt idx="27">
                  <c:v>0.20066899914349062</c:v>
                </c:pt>
                <c:pt idx="28">
                  <c:v>0.1971827597758469</c:v>
                </c:pt>
                <c:pt idx="29">
                  <c:v>0.20735870586272734</c:v>
                </c:pt>
                <c:pt idx="30">
                  <c:v>0.16889084274725732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07B-41CE-8660-7045D3B570D3}"/>
            </c:ext>
          </c:extLst>
        </c:ser>
        <c:ser>
          <c:idx val="1"/>
          <c:order val="2"/>
          <c:tx>
            <c:strRef>
              <c:f>'F2.5'!$B$17</c:f>
              <c:strCache>
                <c:ptCount val="1"/>
                <c:pt idx="0">
                  <c:v>non-labor</c:v>
                </c:pt>
              </c:strCache>
            </c:strRef>
          </c:tx>
          <c:spPr>
            <a:solidFill>
              <a:schemeClr val="accent5"/>
            </a:solidFill>
            <a:ln w="25400">
              <a:noFill/>
            </a:ln>
            <a:effectLst/>
          </c:spPr>
          <c:cat>
            <c:numLit>
              <c:formatCode>General</c:formatCode>
              <c:ptCount val="31"/>
              <c:pt idx="0">
                <c:v>50</c:v>
              </c:pt>
              <c:pt idx="1">
                <c:v>51</c:v>
              </c:pt>
              <c:pt idx="2">
                <c:v>52</c:v>
              </c:pt>
              <c:pt idx="3">
                <c:v>53</c:v>
              </c:pt>
              <c:pt idx="4">
                <c:v>54</c:v>
              </c:pt>
              <c:pt idx="5">
                <c:v>55</c:v>
              </c:pt>
              <c:pt idx="6">
                <c:v>56</c:v>
              </c:pt>
              <c:pt idx="7">
                <c:v>57</c:v>
              </c:pt>
              <c:pt idx="8">
                <c:v>58</c:v>
              </c:pt>
              <c:pt idx="9">
                <c:v>59</c:v>
              </c:pt>
              <c:pt idx="10">
                <c:v>60</c:v>
              </c:pt>
              <c:pt idx="11">
                <c:v>61</c:v>
              </c:pt>
              <c:pt idx="12">
                <c:v>62</c:v>
              </c:pt>
              <c:pt idx="13">
                <c:v>63</c:v>
              </c:pt>
              <c:pt idx="14">
                <c:v>64</c:v>
              </c:pt>
              <c:pt idx="15">
                <c:v>65</c:v>
              </c:pt>
              <c:pt idx="16">
                <c:v>66</c:v>
              </c:pt>
              <c:pt idx="17">
                <c:v>67</c:v>
              </c:pt>
              <c:pt idx="18">
                <c:v>68</c:v>
              </c:pt>
              <c:pt idx="19">
                <c:v>69</c:v>
              </c:pt>
              <c:pt idx="20">
                <c:v>70</c:v>
              </c:pt>
              <c:pt idx="21">
                <c:v>71</c:v>
              </c:pt>
              <c:pt idx="22">
                <c:v>72</c:v>
              </c:pt>
              <c:pt idx="23">
                <c:v>73</c:v>
              </c:pt>
              <c:pt idx="24">
                <c:v>74</c:v>
              </c:pt>
              <c:pt idx="25">
                <c:v>75</c:v>
              </c:pt>
              <c:pt idx="26">
                <c:v>76</c:v>
              </c:pt>
              <c:pt idx="27">
                <c:v>77</c:v>
              </c:pt>
              <c:pt idx="28">
                <c:v>78</c:v>
              </c:pt>
              <c:pt idx="29">
                <c:v>79</c:v>
              </c:pt>
              <c:pt idx="30">
                <c:v>80</c:v>
              </c:pt>
            </c:numLit>
          </c:cat>
          <c:val>
            <c:numRef>
              <c:f>'F2.5'!$D$17:$AH$17</c:f>
              <c:numCache>
                <c:formatCode>0%</c:formatCode>
                <c:ptCount val="31"/>
                <c:pt idx="0">
                  <c:v>4.1046846461900537E-2</c:v>
                </c:pt>
                <c:pt idx="1">
                  <c:v>4.7831234671020642E-2</c:v>
                </c:pt>
                <c:pt idx="2">
                  <c:v>5.4256773766315131E-2</c:v>
                </c:pt>
                <c:pt idx="3">
                  <c:v>6.8758117267041133E-2</c:v>
                </c:pt>
                <c:pt idx="4">
                  <c:v>6.568268622119014E-2</c:v>
                </c:pt>
                <c:pt idx="5">
                  <c:v>6.3821918723574234E-2</c:v>
                </c:pt>
                <c:pt idx="6">
                  <c:v>7.9297470118935648E-2</c:v>
                </c:pt>
                <c:pt idx="7">
                  <c:v>9.2766669080910427E-2</c:v>
                </c:pt>
                <c:pt idx="8">
                  <c:v>9.4455346341902932E-2</c:v>
                </c:pt>
                <c:pt idx="9">
                  <c:v>0.10192478463570501</c:v>
                </c:pt>
                <c:pt idx="10">
                  <c:v>0.13852781929985458</c:v>
                </c:pt>
                <c:pt idx="11">
                  <c:v>0.16438855773457386</c:v>
                </c:pt>
                <c:pt idx="12">
                  <c:v>0.21642229600165935</c:v>
                </c:pt>
                <c:pt idx="13">
                  <c:v>0.23233582134694869</c:v>
                </c:pt>
                <c:pt idx="14">
                  <c:v>0.25222528187820276</c:v>
                </c:pt>
                <c:pt idx="15">
                  <c:v>0.29315541595322886</c:v>
                </c:pt>
                <c:pt idx="16">
                  <c:v>0.32716156539524344</c:v>
                </c:pt>
                <c:pt idx="17">
                  <c:v>0.38501281473694454</c:v>
                </c:pt>
                <c:pt idx="18">
                  <c:v>0.41912124164953085</c:v>
                </c:pt>
                <c:pt idx="19">
                  <c:v>0.42987822390866814</c:v>
                </c:pt>
                <c:pt idx="20">
                  <c:v>0.47305281078837969</c:v>
                </c:pt>
                <c:pt idx="21">
                  <c:v>0.48542567607945464</c:v>
                </c:pt>
                <c:pt idx="22">
                  <c:v>0.50285857953906521</c:v>
                </c:pt>
                <c:pt idx="23">
                  <c:v>0.54875630219150062</c:v>
                </c:pt>
                <c:pt idx="24">
                  <c:v>0.53716618969233654</c:v>
                </c:pt>
                <c:pt idx="25">
                  <c:v>0.54528202397624581</c:v>
                </c:pt>
                <c:pt idx="26">
                  <c:v>0.59480358375889508</c:v>
                </c:pt>
                <c:pt idx="27">
                  <c:v>0.61340454601217498</c:v>
                </c:pt>
                <c:pt idx="28">
                  <c:v>0.6277544103975885</c:v>
                </c:pt>
                <c:pt idx="29">
                  <c:v>0.62497362536070522</c:v>
                </c:pt>
                <c:pt idx="30">
                  <c:v>0.65171545267083086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07B-41CE-8660-7045D3B570D3}"/>
            </c:ext>
          </c:extLst>
        </c:ser>
        <c:ser>
          <c:idx val="3"/>
          <c:order val="3"/>
          <c:tx>
            <c:strRef>
              <c:f>'F2.5'!$B$19</c:f>
              <c:strCache>
                <c:ptCount val="1"/>
                <c:pt idx="0">
                  <c:v>none</c:v>
                </c:pt>
              </c:strCache>
            </c:strRef>
          </c:tx>
          <c:spPr>
            <a:solidFill>
              <a:srgbClr val="FFC000"/>
            </a:solidFill>
            <a:ln w="25400">
              <a:noFill/>
            </a:ln>
            <a:effectLst/>
          </c:spPr>
          <c:cat>
            <c:numLit>
              <c:formatCode>General</c:formatCode>
              <c:ptCount val="31"/>
              <c:pt idx="0">
                <c:v>50</c:v>
              </c:pt>
              <c:pt idx="1">
                <c:v>51</c:v>
              </c:pt>
              <c:pt idx="2">
                <c:v>52</c:v>
              </c:pt>
              <c:pt idx="3">
                <c:v>53</c:v>
              </c:pt>
              <c:pt idx="4">
                <c:v>54</c:v>
              </c:pt>
              <c:pt idx="5">
                <c:v>55</c:v>
              </c:pt>
              <c:pt idx="6">
                <c:v>56</c:v>
              </c:pt>
              <c:pt idx="7">
                <c:v>57</c:v>
              </c:pt>
              <c:pt idx="8">
                <c:v>58</c:v>
              </c:pt>
              <c:pt idx="9">
                <c:v>59</c:v>
              </c:pt>
              <c:pt idx="10">
                <c:v>60</c:v>
              </c:pt>
              <c:pt idx="11">
                <c:v>61</c:v>
              </c:pt>
              <c:pt idx="12">
                <c:v>62</c:v>
              </c:pt>
              <c:pt idx="13">
                <c:v>63</c:v>
              </c:pt>
              <c:pt idx="14">
                <c:v>64</c:v>
              </c:pt>
              <c:pt idx="15">
                <c:v>65</c:v>
              </c:pt>
              <c:pt idx="16">
                <c:v>66</c:v>
              </c:pt>
              <c:pt idx="17">
                <c:v>67</c:v>
              </c:pt>
              <c:pt idx="18">
                <c:v>68</c:v>
              </c:pt>
              <c:pt idx="19">
                <c:v>69</c:v>
              </c:pt>
              <c:pt idx="20">
                <c:v>70</c:v>
              </c:pt>
              <c:pt idx="21">
                <c:v>71</c:v>
              </c:pt>
              <c:pt idx="22">
                <c:v>72</c:v>
              </c:pt>
              <c:pt idx="23">
                <c:v>73</c:v>
              </c:pt>
              <c:pt idx="24">
                <c:v>74</c:v>
              </c:pt>
              <c:pt idx="25">
                <c:v>75</c:v>
              </c:pt>
              <c:pt idx="26">
                <c:v>76</c:v>
              </c:pt>
              <c:pt idx="27">
                <c:v>77</c:v>
              </c:pt>
              <c:pt idx="28">
                <c:v>78</c:v>
              </c:pt>
              <c:pt idx="29">
                <c:v>79</c:v>
              </c:pt>
              <c:pt idx="30">
                <c:v>80</c:v>
              </c:pt>
            </c:numLit>
          </c:cat>
          <c:val>
            <c:numRef>
              <c:f>'F2.5'!$D$19:$AH$19</c:f>
              <c:numCache>
                <c:formatCode>0%</c:formatCode>
                <c:ptCount val="31"/>
                <c:pt idx="0">
                  <c:v>8.0280848979802921E-2</c:v>
                </c:pt>
                <c:pt idx="1">
                  <c:v>8.1704097102180823E-2</c:v>
                </c:pt>
                <c:pt idx="2">
                  <c:v>8.7330697727851708E-2</c:v>
                </c:pt>
                <c:pt idx="3">
                  <c:v>7.6899245977043076E-2</c:v>
                </c:pt>
                <c:pt idx="4">
                  <c:v>7.9176133732927909E-2</c:v>
                </c:pt>
                <c:pt idx="5">
                  <c:v>9.1254889853504703E-2</c:v>
                </c:pt>
                <c:pt idx="6">
                  <c:v>8.6808536179295126E-2</c:v>
                </c:pt>
                <c:pt idx="7">
                  <c:v>8.2601689924946792E-2</c:v>
                </c:pt>
                <c:pt idx="8">
                  <c:v>7.7410723435816703E-2</c:v>
                </c:pt>
                <c:pt idx="9">
                  <c:v>9.7235015559480054E-2</c:v>
                </c:pt>
                <c:pt idx="10">
                  <c:v>9.580683861376979E-2</c:v>
                </c:pt>
                <c:pt idx="11">
                  <c:v>9.1711392181219084E-2</c:v>
                </c:pt>
                <c:pt idx="12">
                  <c:v>9.2281148103327743E-2</c:v>
                </c:pt>
                <c:pt idx="13">
                  <c:v>9.8221940901884838E-2</c:v>
                </c:pt>
                <c:pt idx="14">
                  <c:v>9.1665207221606357E-2</c:v>
                </c:pt>
                <c:pt idx="15">
                  <c:v>9.482991757584569E-2</c:v>
                </c:pt>
                <c:pt idx="16">
                  <c:v>9.665758823674607E-2</c:v>
                </c:pt>
                <c:pt idx="17">
                  <c:v>8.5330677594211091E-2</c:v>
                </c:pt>
                <c:pt idx="18">
                  <c:v>8.9280315362009061E-2</c:v>
                </c:pt>
                <c:pt idx="19">
                  <c:v>7.4172783231942305E-2</c:v>
                </c:pt>
                <c:pt idx="20">
                  <c:v>8.938594036052204E-2</c:v>
                </c:pt>
                <c:pt idx="21">
                  <c:v>8.4980858692519798E-2</c:v>
                </c:pt>
                <c:pt idx="22">
                  <c:v>9.5178578740979389E-2</c:v>
                </c:pt>
                <c:pt idx="23">
                  <c:v>7.8417870902739037E-2</c:v>
                </c:pt>
                <c:pt idx="24">
                  <c:v>8.5138144705636548E-2</c:v>
                </c:pt>
                <c:pt idx="25">
                  <c:v>9.4907093082266636E-2</c:v>
                </c:pt>
                <c:pt idx="26">
                  <c:v>9.9033387684297453E-2</c:v>
                </c:pt>
                <c:pt idx="27">
                  <c:v>8.9726823446721157E-2</c:v>
                </c:pt>
                <c:pt idx="28">
                  <c:v>8.9159401335220267E-2</c:v>
                </c:pt>
                <c:pt idx="29">
                  <c:v>9.7462521970403004E-2</c:v>
                </c:pt>
                <c:pt idx="30">
                  <c:v>0.12960519074737012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07B-41CE-8660-7045D3B570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55779200"/>
        <c:axId val="2055779616"/>
      </c:areaChart>
      <c:catAx>
        <c:axId val="205577920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Gotham Medium" pitchFamily="50" charset="0"/>
                    <a:ea typeface="+mn-ea"/>
                    <a:cs typeface="Gotham Medium" pitchFamily="50" charset="0"/>
                  </a:defRPr>
                </a:pPr>
                <a:r>
                  <a:rPr lang="en-US"/>
                  <a:t>Age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bg1">
                      <a:lumMod val="50000"/>
                    </a:schemeClr>
                  </a:solidFill>
                  <a:latin typeface="Gotham Medium" pitchFamily="50" charset="0"/>
                  <a:ea typeface="+mn-ea"/>
                  <a:cs typeface="Gotham Medium" pitchFamily="50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>
                    <a:lumMod val="50000"/>
                  </a:schemeClr>
                </a:solidFill>
                <a:latin typeface="Gotham Medium" pitchFamily="50" charset="0"/>
                <a:ea typeface="+mn-ea"/>
                <a:cs typeface="Gotham Medium" pitchFamily="50" charset="0"/>
              </a:defRPr>
            </a:pPr>
            <a:endParaRPr lang="en-US"/>
          </a:p>
        </c:txPr>
        <c:crossAx val="2055779616"/>
        <c:crosses val="autoZero"/>
        <c:auto val="1"/>
        <c:lblAlgn val="ctr"/>
        <c:lblOffset val="100"/>
        <c:noMultiLvlLbl val="0"/>
      </c:catAx>
      <c:valAx>
        <c:axId val="20557796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Gotham Medium" pitchFamily="50" charset="0"/>
                    <a:ea typeface="+mn-ea"/>
                    <a:cs typeface="Gotham Medium" pitchFamily="50" charset="0"/>
                  </a:defRPr>
                </a:pPr>
                <a:r>
                  <a:rPr lang="en-US"/>
                  <a:t>Share of income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bg1">
                      <a:lumMod val="50000"/>
                    </a:schemeClr>
                  </a:solidFill>
                  <a:latin typeface="Gotham Medium" pitchFamily="50" charset="0"/>
                  <a:ea typeface="+mn-ea"/>
                  <a:cs typeface="Gotham Medium" pitchFamily="50" charset="0"/>
                </a:defRPr>
              </a:pPr>
              <a:endParaRPr lang="en-US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>
                    <a:lumMod val="50000"/>
                  </a:schemeClr>
                </a:solidFill>
                <a:latin typeface="Gotham Medium" pitchFamily="50" charset="0"/>
                <a:ea typeface="+mn-ea"/>
                <a:cs typeface="Gotham Medium" pitchFamily="50" charset="0"/>
              </a:defRPr>
            </a:pPr>
            <a:endParaRPr lang="en-US"/>
          </a:p>
        </c:txPr>
        <c:crossAx val="205577920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107890241556219E-3"/>
          <c:y val="0.812366457446559"/>
          <c:w val="0.98405766527464023"/>
          <c:h val="0.1460897999142620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bg1">
                  <a:lumMod val="50000"/>
                </a:schemeClr>
              </a:solidFill>
              <a:latin typeface="Gotham Medium" pitchFamily="50" charset="0"/>
              <a:ea typeface="+mn-ea"/>
              <a:cs typeface="Gotham Medium" pitchFamily="50" charset="0"/>
            </a:defRPr>
          </a:pPr>
          <a:endParaRPr lang="en-US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chemeClr val="bg1">
              <a:lumMod val="50000"/>
            </a:schemeClr>
          </a:solidFill>
          <a:latin typeface="Gotham Medium" pitchFamily="50" charset="0"/>
          <a:cs typeface="Gotham Medium" pitchFamily="50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8275564840775174"/>
          <c:y val="0.17980707865496179"/>
          <c:w val="0.74617620038242427"/>
          <c:h val="0.54746221599287337"/>
        </c:manualLayout>
      </c:layout>
      <c:areaChart>
        <c:grouping val="percentStacked"/>
        <c:varyColors val="0"/>
        <c:ser>
          <c:idx val="0"/>
          <c:order val="0"/>
          <c:tx>
            <c:strRef>
              <c:f>'F2.5'!$B$20</c:f>
              <c:strCache>
                <c:ptCount val="1"/>
                <c:pt idx="0">
                  <c:v>labor</c:v>
                </c:pt>
              </c:strCache>
            </c:strRef>
          </c:tx>
          <c:spPr>
            <a:solidFill>
              <a:schemeClr val="accent1"/>
            </a:solidFill>
            <a:ln w="25400">
              <a:noFill/>
            </a:ln>
            <a:effectLst/>
          </c:spPr>
          <c:cat>
            <c:numLit>
              <c:formatCode>General</c:formatCode>
              <c:ptCount val="31"/>
              <c:pt idx="0">
                <c:v>50</c:v>
              </c:pt>
              <c:pt idx="1">
                <c:v>51</c:v>
              </c:pt>
              <c:pt idx="2">
                <c:v>52</c:v>
              </c:pt>
              <c:pt idx="3">
                <c:v>53</c:v>
              </c:pt>
              <c:pt idx="4">
                <c:v>54</c:v>
              </c:pt>
              <c:pt idx="5">
                <c:v>55</c:v>
              </c:pt>
              <c:pt idx="6">
                <c:v>56</c:v>
              </c:pt>
              <c:pt idx="7">
                <c:v>57</c:v>
              </c:pt>
              <c:pt idx="8">
                <c:v>58</c:v>
              </c:pt>
              <c:pt idx="9">
                <c:v>59</c:v>
              </c:pt>
              <c:pt idx="10">
                <c:v>60</c:v>
              </c:pt>
              <c:pt idx="11">
                <c:v>61</c:v>
              </c:pt>
              <c:pt idx="12">
                <c:v>62</c:v>
              </c:pt>
              <c:pt idx="13">
                <c:v>63</c:v>
              </c:pt>
              <c:pt idx="14">
                <c:v>64</c:v>
              </c:pt>
              <c:pt idx="15">
                <c:v>65</c:v>
              </c:pt>
              <c:pt idx="16">
                <c:v>66</c:v>
              </c:pt>
              <c:pt idx="17">
                <c:v>67</c:v>
              </c:pt>
              <c:pt idx="18">
                <c:v>68</c:v>
              </c:pt>
              <c:pt idx="19">
                <c:v>69</c:v>
              </c:pt>
              <c:pt idx="20">
                <c:v>70</c:v>
              </c:pt>
              <c:pt idx="21">
                <c:v>71</c:v>
              </c:pt>
              <c:pt idx="22">
                <c:v>72</c:v>
              </c:pt>
              <c:pt idx="23">
                <c:v>73</c:v>
              </c:pt>
              <c:pt idx="24">
                <c:v>74</c:v>
              </c:pt>
              <c:pt idx="25">
                <c:v>75</c:v>
              </c:pt>
              <c:pt idx="26">
                <c:v>76</c:v>
              </c:pt>
              <c:pt idx="27">
                <c:v>77</c:v>
              </c:pt>
              <c:pt idx="28">
                <c:v>78</c:v>
              </c:pt>
              <c:pt idx="29">
                <c:v>79</c:v>
              </c:pt>
              <c:pt idx="30">
                <c:v>80</c:v>
              </c:pt>
            </c:numLit>
          </c:cat>
          <c:val>
            <c:numRef>
              <c:f>'F2.5'!$D$20:$AH$20</c:f>
              <c:numCache>
                <c:formatCode>0%</c:formatCode>
                <c:ptCount val="31"/>
                <c:pt idx="0">
                  <c:v>0.30497480353940959</c:v>
                </c:pt>
                <c:pt idx="1">
                  <c:v>0.32467147379521555</c:v>
                </c:pt>
                <c:pt idx="2">
                  <c:v>0.3069080930126839</c:v>
                </c:pt>
                <c:pt idx="3">
                  <c:v>0.27208313532746986</c:v>
                </c:pt>
                <c:pt idx="4">
                  <c:v>0.25339000361835984</c:v>
                </c:pt>
                <c:pt idx="5">
                  <c:v>0.25699943914000956</c:v>
                </c:pt>
                <c:pt idx="6">
                  <c:v>0.24038676407957493</c:v>
                </c:pt>
                <c:pt idx="7">
                  <c:v>0.21094423100782486</c:v>
                </c:pt>
                <c:pt idx="8">
                  <c:v>0.20262305389962801</c:v>
                </c:pt>
                <c:pt idx="9">
                  <c:v>0.17480530776226508</c:v>
                </c:pt>
                <c:pt idx="10">
                  <c:v>0.18745470580177437</c:v>
                </c:pt>
                <c:pt idx="11">
                  <c:v>0.17132422735138986</c:v>
                </c:pt>
                <c:pt idx="12">
                  <c:v>0.15516295155642237</c:v>
                </c:pt>
                <c:pt idx="13">
                  <c:v>0.11811162894561422</c:v>
                </c:pt>
                <c:pt idx="14">
                  <c:v>0.12694052529570551</c:v>
                </c:pt>
                <c:pt idx="15">
                  <c:v>0.10884626774205074</c:v>
                </c:pt>
                <c:pt idx="16">
                  <c:v>8.5107824228542447E-2</c:v>
                </c:pt>
                <c:pt idx="17">
                  <c:v>0.11134520528787248</c:v>
                </c:pt>
                <c:pt idx="18">
                  <c:v>9.9959443295753556E-2</c:v>
                </c:pt>
                <c:pt idx="19">
                  <c:v>8.3060741187023585E-2</c:v>
                </c:pt>
                <c:pt idx="20">
                  <c:v>7.9539584127193724E-2</c:v>
                </c:pt>
                <c:pt idx="21">
                  <c:v>6.6053809604026958E-2</c:v>
                </c:pt>
                <c:pt idx="22">
                  <c:v>7.6586292598436301E-2</c:v>
                </c:pt>
                <c:pt idx="23">
                  <c:v>7.4471828101160084E-2</c:v>
                </c:pt>
                <c:pt idx="24">
                  <c:v>5.9763164329113619E-2</c:v>
                </c:pt>
                <c:pt idx="25">
                  <c:v>6.4029657856665992E-2</c:v>
                </c:pt>
                <c:pt idx="26">
                  <c:v>5.8837535548952755E-2</c:v>
                </c:pt>
                <c:pt idx="27">
                  <c:v>4.4324556709470893E-2</c:v>
                </c:pt>
                <c:pt idx="28">
                  <c:v>5.6050059710205935E-2</c:v>
                </c:pt>
                <c:pt idx="29">
                  <c:v>4.5050551859051366E-2</c:v>
                </c:pt>
                <c:pt idx="30">
                  <c:v>2.3931241073195091E-2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B67-429B-A134-2B1ABC2BC1F0}"/>
            </c:ext>
          </c:extLst>
        </c:ser>
        <c:ser>
          <c:idx val="2"/>
          <c:order val="1"/>
          <c:tx>
            <c:strRef>
              <c:f>'F2.5'!$B$22</c:f>
              <c:strCache>
                <c:ptCount val="1"/>
                <c:pt idx="0">
                  <c:v>labor &amp; non-labor</c:v>
                </c:pt>
              </c:strCache>
            </c:strRef>
          </c:tx>
          <c:spPr>
            <a:solidFill>
              <a:schemeClr val="accent4"/>
            </a:solidFill>
            <a:ln w="25400">
              <a:noFill/>
            </a:ln>
            <a:effectLst/>
          </c:spPr>
          <c:cat>
            <c:numLit>
              <c:formatCode>General</c:formatCode>
              <c:ptCount val="31"/>
              <c:pt idx="0">
                <c:v>50</c:v>
              </c:pt>
              <c:pt idx="1">
                <c:v>51</c:v>
              </c:pt>
              <c:pt idx="2">
                <c:v>52</c:v>
              </c:pt>
              <c:pt idx="3">
                <c:v>53</c:v>
              </c:pt>
              <c:pt idx="4">
                <c:v>54</c:v>
              </c:pt>
              <c:pt idx="5">
                <c:v>55</c:v>
              </c:pt>
              <c:pt idx="6">
                <c:v>56</c:v>
              </c:pt>
              <c:pt idx="7">
                <c:v>57</c:v>
              </c:pt>
              <c:pt idx="8">
                <c:v>58</c:v>
              </c:pt>
              <c:pt idx="9">
                <c:v>59</c:v>
              </c:pt>
              <c:pt idx="10">
                <c:v>60</c:v>
              </c:pt>
              <c:pt idx="11">
                <c:v>61</c:v>
              </c:pt>
              <c:pt idx="12">
                <c:v>62</c:v>
              </c:pt>
              <c:pt idx="13">
                <c:v>63</c:v>
              </c:pt>
              <c:pt idx="14">
                <c:v>64</c:v>
              </c:pt>
              <c:pt idx="15">
                <c:v>65</c:v>
              </c:pt>
              <c:pt idx="16">
                <c:v>66</c:v>
              </c:pt>
              <c:pt idx="17">
                <c:v>67</c:v>
              </c:pt>
              <c:pt idx="18">
                <c:v>68</c:v>
              </c:pt>
              <c:pt idx="19">
                <c:v>69</c:v>
              </c:pt>
              <c:pt idx="20">
                <c:v>70</c:v>
              </c:pt>
              <c:pt idx="21">
                <c:v>71</c:v>
              </c:pt>
              <c:pt idx="22">
                <c:v>72</c:v>
              </c:pt>
              <c:pt idx="23">
                <c:v>73</c:v>
              </c:pt>
              <c:pt idx="24">
                <c:v>74</c:v>
              </c:pt>
              <c:pt idx="25">
                <c:v>75</c:v>
              </c:pt>
              <c:pt idx="26">
                <c:v>76</c:v>
              </c:pt>
              <c:pt idx="27">
                <c:v>77</c:v>
              </c:pt>
              <c:pt idx="28">
                <c:v>78</c:v>
              </c:pt>
              <c:pt idx="29">
                <c:v>79</c:v>
              </c:pt>
              <c:pt idx="30">
                <c:v>80</c:v>
              </c:pt>
            </c:numLit>
          </c:cat>
          <c:val>
            <c:numRef>
              <c:f>'F2.5'!$D$22:$AH$22</c:f>
              <c:numCache>
                <c:formatCode>0%</c:formatCode>
                <c:ptCount val="31"/>
                <c:pt idx="0">
                  <c:v>0.11037560309563617</c:v>
                </c:pt>
                <c:pt idx="1">
                  <c:v>0.10270316785004176</c:v>
                </c:pt>
                <c:pt idx="2">
                  <c:v>0.10073254428640435</c:v>
                </c:pt>
                <c:pt idx="3">
                  <c:v>0.10518812176946979</c:v>
                </c:pt>
                <c:pt idx="4">
                  <c:v>0.10213899127131264</c:v>
                </c:pt>
                <c:pt idx="5">
                  <c:v>9.9907784743033662E-2</c:v>
                </c:pt>
                <c:pt idx="6">
                  <c:v>0.10751460489337494</c:v>
                </c:pt>
                <c:pt idx="7">
                  <c:v>0.12069941080230198</c:v>
                </c:pt>
                <c:pt idx="8">
                  <c:v>0.11172939325334924</c:v>
                </c:pt>
                <c:pt idx="9">
                  <c:v>0.11449609220247361</c:v>
                </c:pt>
                <c:pt idx="10">
                  <c:v>8.9897583581116006E-2</c:v>
                </c:pt>
                <c:pt idx="11">
                  <c:v>8.9934687075947733E-2</c:v>
                </c:pt>
                <c:pt idx="12">
                  <c:v>8.9160020317230929E-2</c:v>
                </c:pt>
                <c:pt idx="13">
                  <c:v>9.519325560323004E-2</c:v>
                </c:pt>
                <c:pt idx="14">
                  <c:v>7.4603677310835351E-2</c:v>
                </c:pt>
                <c:pt idx="15">
                  <c:v>9.7912770140907809E-2</c:v>
                </c:pt>
                <c:pt idx="16">
                  <c:v>7.3195271184681457E-2</c:v>
                </c:pt>
                <c:pt idx="17">
                  <c:v>8.6211952349110735E-2</c:v>
                </c:pt>
                <c:pt idx="18">
                  <c:v>7.9446548457882113E-2</c:v>
                </c:pt>
                <c:pt idx="19">
                  <c:v>7.3175776116530478E-2</c:v>
                </c:pt>
                <c:pt idx="20">
                  <c:v>4.5203808524213386E-2</c:v>
                </c:pt>
                <c:pt idx="21">
                  <c:v>5.6803045526184003E-2</c:v>
                </c:pt>
                <c:pt idx="22">
                  <c:v>4.8522354997195989E-2</c:v>
                </c:pt>
                <c:pt idx="23">
                  <c:v>4.1041386789057568E-2</c:v>
                </c:pt>
                <c:pt idx="24">
                  <c:v>5.2064965052188293E-2</c:v>
                </c:pt>
                <c:pt idx="25">
                  <c:v>4.9397929106950345E-2</c:v>
                </c:pt>
                <c:pt idx="26">
                  <c:v>4.0673313133564093E-2</c:v>
                </c:pt>
                <c:pt idx="27">
                  <c:v>7.2532952965234251E-2</c:v>
                </c:pt>
                <c:pt idx="28">
                  <c:v>5.0085566328874669E-2</c:v>
                </c:pt>
                <c:pt idx="29">
                  <c:v>4.1297627711001483E-2</c:v>
                </c:pt>
                <c:pt idx="30">
                  <c:v>3.0154178977732975E-2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B67-429B-A134-2B1ABC2BC1F0}"/>
            </c:ext>
          </c:extLst>
        </c:ser>
        <c:ser>
          <c:idx val="1"/>
          <c:order val="2"/>
          <c:tx>
            <c:strRef>
              <c:f>'F2.5'!$B$21</c:f>
              <c:strCache>
                <c:ptCount val="1"/>
                <c:pt idx="0">
                  <c:v>non-labor</c:v>
                </c:pt>
              </c:strCache>
            </c:strRef>
          </c:tx>
          <c:spPr>
            <a:solidFill>
              <a:schemeClr val="accent5"/>
            </a:solidFill>
            <a:ln w="25400">
              <a:noFill/>
            </a:ln>
            <a:effectLst/>
          </c:spPr>
          <c:cat>
            <c:numLit>
              <c:formatCode>General</c:formatCode>
              <c:ptCount val="31"/>
              <c:pt idx="0">
                <c:v>50</c:v>
              </c:pt>
              <c:pt idx="1">
                <c:v>51</c:v>
              </c:pt>
              <c:pt idx="2">
                <c:v>52</c:v>
              </c:pt>
              <c:pt idx="3">
                <c:v>53</c:v>
              </c:pt>
              <c:pt idx="4">
                <c:v>54</c:v>
              </c:pt>
              <c:pt idx="5">
                <c:v>55</c:v>
              </c:pt>
              <c:pt idx="6">
                <c:v>56</c:v>
              </c:pt>
              <c:pt idx="7">
                <c:v>57</c:v>
              </c:pt>
              <c:pt idx="8">
                <c:v>58</c:v>
              </c:pt>
              <c:pt idx="9">
                <c:v>59</c:v>
              </c:pt>
              <c:pt idx="10">
                <c:v>60</c:v>
              </c:pt>
              <c:pt idx="11">
                <c:v>61</c:v>
              </c:pt>
              <c:pt idx="12">
                <c:v>62</c:v>
              </c:pt>
              <c:pt idx="13">
                <c:v>63</c:v>
              </c:pt>
              <c:pt idx="14">
                <c:v>64</c:v>
              </c:pt>
              <c:pt idx="15">
                <c:v>65</c:v>
              </c:pt>
              <c:pt idx="16">
                <c:v>66</c:v>
              </c:pt>
              <c:pt idx="17">
                <c:v>67</c:v>
              </c:pt>
              <c:pt idx="18">
                <c:v>68</c:v>
              </c:pt>
              <c:pt idx="19">
                <c:v>69</c:v>
              </c:pt>
              <c:pt idx="20">
                <c:v>70</c:v>
              </c:pt>
              <c:pt idx="21">
                <c:v>71</c:v>
              </c:pt>
              <c:pt idx="22">
                <c:v>72</c:v>
              </c:pt>
              <c:pt idx="23">
                <c:v>73</c:v>
              </c:pt>
              <c:pt idx="24">
                <c:v>74</c:v>
              </c:pt>
              <c:pt idx="25">
                <c:v>75</c:v>
              </c:pt>
              <c:pt idx="26">
                <c:v>76</c:v>
              </c:pt>
              <c:pt idx="27">
                <c:v>77</c:v>
              </c:pt>
              <c:pt idx="28">
                <c:v>78</c:v>
              </c:pt>
              <c:pt idx="29">
                <c:v>79</c:v>
              </c:pt>
              <c:pt idx="30">
                <c:v>80</c:v>
              </c:pt>
            </c:numLit>
          </c:cat>
          <c:val>
            <c:numRef>
              <c:f>'F2.5'!$D$21:$AH$21</c:f>
              <c:numCache>
                <c:formatCode>0%</c:formatCode>
                <c:ptCount val="31"/>
                <c:pt idx="0">
                  <c:v>0.14835899724554191</c:v>
                </c:pt>
                <c:pt idx="1">
                  <c:v>0.15662299935706261</c:v>
                </c:pt>
                <c:pt idx="2">
                  <c:v>0.16278131711552321</c:v>
                </c:pt>
                <c:pt idx="3">
                  <c:v>0.1783469501123342</c:v>
                </c:pt>
                <c:pt idx="4">
                  <c:v>0.20651701950629575</c:v>
                </c:pt>
                <c:pt idx="5">
                  <c:v>0.2125952836344131</c:v>
                </c:pt>
                <c:pt idx="6">
                  <c:v>0.22413122162963395</c:v>
                </c:pt>
                <c:pt idx="7">
                  <c:v>0.21670106246175291</c:v>
                </c:pt>
                <c:pt idx="8">
                  <c:v>0.2571335787318636</c:v>
                </c:pt>
                <c:pt idx="9">
                  <c:v>0.28412240788102255</c:v>
                </c:pt>
                <c:pt idx="10">
                  <c:v>0.28233591011495118</c:v>
                </c:pt>
                <c:pt idx="11">
                  <c:v>0.30340550302099467</c:v>
                </c:pt>
                <c:pt idx="12">
                  <c:v>0.31140756149507087</c:v>
                </c:pt>
                <c:pt idx="13">
                  <c:v>0.34708841207626362</c:v>
                </c:pt>
                <c:pt idx="14">
                  <c:v>0.37536794891967135</c:v>
                </c:pt>
                <c:pt idx="15">
                  <c:v>0.36664592609686708</c:v>
                </c:pt>
                <c:pt idx="16">
                  <c:v>0.43952122586824072</c:v>
                </c:pt>
                <c:pt idx="17">
                  <c:v>0.42727972207244685</c:v>
                </c:pt>
                <c:pt idx="18">
                  <c:v>0.42813936057386914</c:v>
                </c:pt>
                <c:pt idx="19">
                  <c:v>0.46292698147252798</c:v>
                </c:pt>
                <c:pt idx="20">
                  <c:v>0.45093294889125707</c:v>
                </c:pt>
                <c:pt idx="21">
                  <c:v>0.49921245644840406</c:v>
                </c:pt>
                <c:pt idx="22">
                  <c:v>0.48856394176254142</c:v>
                </c:pt>
                <c:pt idx="23">
                  <c:v>0.4911731936988461</c:v>
                </c:pt>
                <c:pt idx="24">
                  <c:v>0.51017462499508903</c:v>
                </c:pt>
                <c:pt idx="25">
                  <c:v>0.5208658690553768</c:v>
                </c:pt>
                <c:pt idx="26">
                  <c:v>0.57367072457221369</c:v>
                </c:pt>
                <c:pt idx="27">
                  <c:v>0.50449933141522318</c:v>
                </c:pt>
                <c:pt idx="28">
                  <c:v>0.55588204732606084</c:v>
                </c:pt>
                <c:pt idx="29">
                  <c:v>0.56644117911103731</c:v>
                </c:pt>
                <c:pt idx="30">
                  <c:v>0.56604433831958234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B67-429B-A134-2B1ABC2BC1F0}"/>
            </c:ext>
          </c:extLst>
        </c:ser>
        <c:ser>
          <c:idx val="3"/>
          <c:order val="3"/>
          <c:tx>
            <c:strRef>
              <c:f>'F2.5'!$B$23</c:f>
              <c:strCache>
                <c:ptCount val="1"/>
                <c:pt idx="0">
                  <c:v>none</c:v>
                </c:pt>
              </c:strCache>
            </c:strRef>
          </c:tx>
          <c:spPr>
            <a:solidFill>
              <a:srgbClr val="FFC000"/>
            </a:solidFill>
            <a:ln w="25400">
              <a:noFill/>
            </a:ln>
            <a:effectLst/>
          </c:spPr>
          <c:cat>
            <c:numLit>
              <c:formatCode>General</c:formatCode>
              <c:ptCount val="31"/>
              <c:pt idx="0">
                <c:v>50</c:v>
              </c:pt>
              <c:pt idx="1">
                <c:v>51</c:v>
              </c:pt>
              <c:pt idx="2">
                <c:v>52</c:v>
              </c:pt>
              <c:pt idx="3">
                <c:v>53</c:v>
              </c:pt>
              <c:pt idx="4">
                <c:v>54</c:v>
              </c:pt>
              <c:pt idx="5">
                <c:v>55</c:v>
              </c:pt>
              <c:pt idx="6">
                <c:v>56</c:v>
              </c:pt>
              <c:pt idx="7">
                <c:v>57</c:v>
              </c:pt>
              <c:pt idx="8">
                <c:v>58</c:v>
              </c:pt>
              <c:pt idx="9">
                <c:v>59</c:v>
              </c:pt>
              <c:pt idx="10">
                <c:v>60</c:v>
              </c:pt>
              <c:pt idx="11">
                <c:v>61</c:v>
              </c:pt>
              <c:pt idx="12">
                <c:v>62</c:v>
              </c:pt>
              <c:pt idx="13">
                <c:v>63</c:v>
              </c:pt>
              <c:pt idx="14">
                <c:v>64</c:v>
              </c:pt>
              <c:pt idx="15">
                <c:v>65</c:v>
              </c:pt>
              <c:pt idx="16">
                <c:v>66</c:v>
              </c:pt>
              <c:pt idx="17">
                <c:v>67</c:v>
              </c:pt>
              <c:pt idx="18">
                <c:v>68</c:v>
              </c:pt>
              <c:pt idx="19">
                <c:v>69</c:v>
              </c:pt>
              <c:pt idx="20">
                <c:v>70</c:v>
              </c:pt>
              <c:pt idx="21">
                <c:v>71</c:v>
              </c:pt>
              <c:pt idx="22">
                <c:v>72</c:v>
              </c:pt>
              <c:pt idx="23">
                <c:v>73</c:v>
              </c:pt>
              <c:pt idx="24">
                <c:v>74</c:v>
              </c:pt>
              <c:pt idx="25">
                <c:v>75</c:v>
              </c:pt>
              <c:pt idx="26">
                <c:v>76</c:v>
              </c:pt>
              <c:pt idx="27">
                <c:v>77</c:v>
              </c:pt>
              <c:pt idx="28">
                <c:v>78</c:v>
              </c:pt>
              <c:pt idx="29">
                <c:v>79</c:v>
              </c:pt>
              <c:pt idx="30">
                <c:v>80</c:v>
              </c:pt>
            </c:numLit>
          </c:cat>
          <c:val>
            <c:numRef>
              <c:f>'F2.5'!$D$23:$AH$23</c:f>
              <c:numCache>
                <c:formatCode>0%</c:formatCode>
                <c:ptCount val="31"/>
                <c:pt idx="0">
                  <c:v>0.43629059611941245</c:v>
                </c:pt>
                <c:pt idx="1">
                  <c:v>0.41600235899768012</c:v>
                </c:pt>
                <c:pt idx="2">
                  <c:v>0.42957804558538859</c:v>
                </c:pt>
                <c:pt idx="3">
                  <c:v>0.44438179279072604</c:v>
                </c:pt>
                <c:pt idx="4">
                  <c:v>0.43795398560403176</c:v>
                </c:pt>
                <c:pt idx="5">
                  <c:v>0.4304974924825436</c:v>
                </c:pt>
                <c:pt idx="6">
                  <c:v>0.42796740939741623</c:v>
                </c:pt>
                <c:pt idx="7">
                  <c:v>0.45165529572812024</c:v>
                </c:pt>
                <c:pt idx="8">
                  <c:v>0.42851397411515929</c:v>
                </c:pt>
                <c:pt idx="9">
                  <c:v>0.42657619215423875</c:v>
                </c:pt>
                <c:pt idx="10">
                  <c:v>0.44031180050215857</c:v>
                </c:pt>
                <c:pt idx="11">
                  <c:v>0.43533558255166771</c:v>
                </c:pt>
                <c:pt idx="12">
                  <c:v>0.44426946663127581</c:v>
                </c:pt>
                <c:pt idx="13">
                  <c:v>0.43960670337489205</c:v>
                </c:pt>
                <c:pt idx="14">
                  <c:v>0.42308784847378778</c:v>
                </c:pt>
                <c:pt idx="15">
                  <c:v>0.42659503602017435</c:v>
                </c:pt>
                <c:pt idx="16">
                  <c:v>0.40217567871853538</c:v>
                </c:pt>
                <c:pt idx="17">
                  <c:v>0.37516312029056997</c:v>
                </c:pt>
                <c:pt idx="18">
                  <c:v>0.39245464767249522</c:v>
                </c:pt>
                <c:pt idx="19">
                  <c:v>0.38083650122391799</c:v>
                </c:pt>
                <c:pt idx="20">
                  <c:v>0.42432365845733583</c:v>
                </c:pt>
                <c:pt idx="21">
                  <c:v>0.377930688421385</c:v>
                </c:pt>
                <c:pt idx="22">
                  <c:v>0.3863274106418263</c:v>
                </c:pt>
                <c:pt idx="23">
                  <c:v>0.3933135914109363</c:v>
                </c:pt>
                <c:pt idx="24">
                  <c:v>0.37799724562360909</c:v>
                </c:pt>
                <c:pt idx="25">
                  <c:v>0.36570654398100683</c:v>
                </c:pt>
                <c:pt idx="26">
                  <c:v>0.3268184267452694</c:v>
                </c:pt>
                <c:pt idx="27">
                  <c:v>0.37864315891007166</c:v>
                </c:pt>
                <c:pt idx="28">
                  <c:v>0.33798232663485855</c:v>
                </c:pt>
                <c:pt idx="29">
                  <c:v>0.34721064131890994</c:v>
                </c:pt>
                <c:pt idx="30">
                  <c:v>0.37987024162948962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B67-429B-A134-2B1ABC2BC1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55779200"/>
        <c:axId val="2055779616"/>
      </c:areaChart>
      <c:catAx>
        <c:axId val="205577920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Gotham Medium" pitchFamily="50" charset="0"/>
                    <a:ea typeface="+mn-ea"/>
                    <a:cs typeface="Gotham Medium" pitchFamily="50" charset="0"/>
                  </a:defRPr>
                </a:pPr>
                <a:r>
                  <a:rPr lang="en-US"/>
                  <a:t>Age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bg1">
                      <a:lumMod val="50000"/>
                    </a:schemeClr>
                  </a:solidFill>
                  <a:latin typeface="Gotham Medium" pitchFamily="50" charset="0"/>
                  <a:ea typeface="+mn-ea"/>
                  <a:cs typeface="Gotham Medium" pitchFamily="50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>
                    <a:lumMod val="50000"/>
                  </a:schemeClr>
                </a:solidFill>
                <a:latin typeface="Gotham Medium" pitchFamily="50" charset="0"/>
                <a:ea typeface="+mn-ea"/>
                <a:cs typeface="Gotham Medium" pitchFamily="50" charset="0"/>
              </a:defRPr>
            </a:pPr>
            <a:endParaRPr lang="en-US"/>
          </a:p>
        </c:txPr>
        <c:crossAx val="2055779616"/>
        <c:crosses val="autoZero"/>
        <c:auto val="1"/>
        <c:lblAlgn val="ctr"/>
        <c:lblOffset val="100"/>
        <c:noMultiLvlLbl val="0"/>
      </c:catAx>
      <c:valAx>
        <c:axId val="20557796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Gotham Medium" pitchFamily="50" charset="0"/>
                    <a:ea typeface="+mn-ea"/>
                    <a:cs typeface="Gotham Medium" pitchFamily="50" charset="0"/>
                  </a:defRPr>
                </a:pPr>
                <a:r>
                  <a:rPr lang="en-US"/>
                  <a:t>Share of income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bg1">
                      <a:lumMod val="50000"/>
                    </a:schemeClr>
                  </a:solidFill>
                  <a:latin typeface="Gotham Medium" pitchFamily="50" charset="0"/>
                  <a:ea typeface="+mn-ea"/>
                  <a:cs typeface="Gotham Medium" pitchFamily="50" charset="0"/>
                </a:defRPr>
              </a:pPr>
              <a:endParaRPr lang="en-US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>
                    <a:lumMod val="50000"/>
                  </a:schemeClr>
                </a:solidFill>
                <a:latin typeface="Gotham Medium" pitchFamily="50" charset="0"/>
                <a:ea typeface="+mn-ea"/>
                <a:cs typeface="Gotham Medium" pitchFamily="50" charset="0"/>
              </a:defRPr>
            </a:pPr>
            <a:endParaRPr lang="en-US"/>
          </a:p>
        </c:txPr>
        <c:crossAx val="205577920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1078785677337079E-3"/>
          <c:y val="0.82495082226390881"/>
          <c:w val="0.98405766527464023"/>
          <c:h val="0.1460897999142620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bg1">
                  <a:lumMod val="50000"/>
                </a:schemeClr>
              </a:solidFill>
              <a:latin typeface="Gotham Medium" pitchFamily="50" charset="0"/>
              <a:ea typeface="+mn-ea"/>
              <a:cs typeface="Gotham Medium" pitchFamily="50" charset="0"/>
            </a:defRPr>
          </a:pPr>
          <a:endParaRPr lang="en-US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chemeClr val="bg1">
              <a:lumMod val="50000"/>
            </a:schemeClr>
          </a:solidFill>
          <a:latin typeface="Gotham Medium" pitchFamily="50" charset="0"/>
          <a:cs typeface="Gotham Medium" pitchFamily="50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8275564840775174"/>
          <c:y val="0.17980707865496179"/>
          <c:w val="0.74617620038242427"/>
          <c:h val="0.54746221599287337"/>
        </c:manualLayout>
      </c:layout>
      <c:areaChart>
        <c:grouping val="percentStacked"/>
        <c:varyColors val="0"/>
        <c:ser>
          <c:idx val="0"/>
          <c:order val="0"/>
          <c:tx>
            <c:strRef>
              <c:f>'F2.5'!$B$24</c:f>
              <c:strCache>
                <c:ptCount val="1"/>
                <c:pt idx="0">
                  <c:v>labor</c:v>
                </c:pt>
              </c:strCache>
            </c:strRef>
          </c:tx>
          <c:spPr>
            <a:solidFill>
              <a:schemeClr val="accent1"/>
            </a:solidFill>
            <a:ln w="25400">
              <a:noFill/>
            </a:ln>
            <a:effectLst/>
          </c:spPr>
          <c:cat>
            <c:numLit>
              <c:formatCode>General</c:formatCode>
              <c:ptCount val="31"/>
              <c:pt idx="0">
                <c:v>50</c:v>
              </c:pt>
              <c:pt idx="1">
                <c:v>51</c:v>
              </c:pt>
              <c:pt idx="2">
                <c:v>52</c:v>
              </c:pt>
              <c:pt idx="3">
                <c:v>53</c:v>
              </c:pt>
              <c:pt idx="4">
                <c:v>54</c:v>
              </c:pt>
              <c:pt idx="5">
                <c:v>55</c:v>
              </c:pt>
              <c:pt idx="6">
                <c:v>56</c:v>
              </c:pt>
              <c:pt idx="7">
                <c:v>57</c:v>
              </c:pt>
              <c:pt idx="8">
                <c:v>58</c:v>
              </c:pt>
              <c:pt idx="9">
                <c:v>59</c:v>
              </c:pt>
              <c:pt idx="10">
                <c:v>60</c:v>
              </c:pt>
              <c:pt idx="11">
                <c:v>61</c:v>
              </c:pt>
              <c:pt idx="12">
                <c:v>62</c:v>
              </c:pt>
              <c:pt idx="13">
                <c:v>63</c:v>
              </c:pt>
              <c:pt idx="14">
                <c:v>64</c:v>
              </c:pt>
              <c:pt idx="15">
                <c:v>65</c:v>
              </c:pt>
              <c:pt idx="16">
                <c:v>66</c:v>
              </c:pt>
              <c:pt idx="17">
                <c:v>67</c:v>
              </c:pt>
              <c:pt idx="18">
                <c:v>68</c:v>
              </c:pt>
              <c:pt idx="19">
                <c:v>69</c:v>
              </c:pt>
              <c:pt idx="20">
                <c:v>70</c:v>
              </c:pt>
              <c:pt idx="21">
                <c:v>71</c:v>
              </c:pt>
              <c:pt idx="22">
                <c:v>72</c:v>
              </c:pt>
              <c:pt idx="23">
                <c:v>73</c:v>
              </c:pt>
              <c:pt idx="24">
                <c:v>74</c:v>
              </c:pt>
              <c:pt idx="25">
                <c:v>75</c:v>
              </c:pt>
              <c:pt idx="26">
                <c:v>76</c:v>
              </c:pt>
              <c:pt idx="27">
                <c:v>77</c:v>
              </c:pt>
              <c:pt idx="28">
                <c:v>78</c:v>
              </c:pt>
              <c:pt idx="29">
                <c:v>79</c:v>
              </c:pt>
              <c:pt idx="30">
                <c:v>80</c:v>
              </c:pt>
            </c:numLit>
          </c:cat>
          <c:val>
            <c:numRef>
              <c:f>'F2.5'!$D$24:$AH$24</c:f>
              <c:numCache>
                <c:formatCode>0%</c:formatCode>
                <c:ptCount val="31"/>
                <c:pt idx="0">
                  <c:v>0.43881947557040651</c:v>
                </c:pt>
                <c:pt idx="1">
                  <c:v>0.44798085096015294</c:v>
                </c:pt>
                <c:pt idx="2">
                  <c:v>0.41924591011774764</c:v>
                </c:pt>
                <c:pt idx="3">
                  <c:v>0.42123741283690225</c:v>
                </c:pt>
                <c:pt idx="4">
                  <c:v>0.40942366286839327</c:v>
                </c:pt>
                <c:pt idx="5">
                  <c:v>0.38894689643747105</c:v>
                </c:pt>
                <c:pt idx="6">
                  <c:v>0.36492484262445457</c:v>
                </c:pt>
                <c:pt idx="7">
                  <c:v>0.35214387892137505</c:v>
                </c:pt>
                <c:pt idx="8">
                  <c:v>0.34353034598374188</c:v>
                </c:pt>
                <c:pt idx="9">
                  <c:v>0.31592001802657982</c:v>
                </c:pt>
                <c:pt idx="10">
                  <c:v>0.24939028711722694</c:v>
                </c:pt>
                <c:pt idx="11">
                  <c:v>0.23475452827733781</c:v>
                </c:pt>
                <c:pt idx="12">
                  <c:v>0.20588592312435705</c:v>
                </c:pt>
                <c:pt idx="13">
                  <c:v>0.18743835552995688</c:v>
                </c:pt>
                <c:pt idx="14">
                  <c:v>0.16046964455248819</c:v>
                </c:pt>
                <c:pt idx="15">
                  <c:v>0.13717810321392448</c:v>
                </c:pt>
                <c:pt idx="16">
                  <c:v>0.13216523935374994</c:v>
                </c:pt>
                <c:pt idx="17">
                  <c:v>0.10767640177175287</c:v>
                </c:pt>
                <c:pt idx="18">
                  <c:v>9.206511086510967E-2</c:v>
                </c:pt>
                <c:pt idx="19">
                  <c:v>8.8225436564696239E-2</c:v>
                </c:pt>
                <c:pt idx="20">
                  <c:v>8.1873120491614354E-2</c:v>
                </c:pt>
                <c:pt idx="21">
                  <c:v>7.3804275958543442E-2</c:v>
                </c:pt>
                <c:pt idx="22">
                  <c:v>5.5851369660447826E-2</c:v>
                </c:pt>
                <c:pt idx="23">
                  <c:v>4.4745153515212299E-2</c:v>
                </c:pt>
                <c:pt idx="24">
                  <c:v>5.6454688395844367E-2</c:v>
                </c:pt>
                <c:pt idx="25">
                  <c:v>4.670938006194552E-2</c:v>
                </c:pt>
                <c:pt idx="26">
                  <c:v>4.1708960586655137E-2</c:v>
                </c:pt>
                <c:pt idx="27">
                  <c:v>2.4415364012807868E-2</c:v>
                </c:pt>
                <c:pt idx="28">
                  <c:v>3.5783445205488477E-2</c:v>
                </c:pt>
                <c:pt idx="29">
                  <c:v>2.2527833155958552E-2</c:v>
                </c:pt>
                <c:pt idx="30">
                  <c:v>1.4539525171181298E-2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21-4690-BC31-67219F49037F}"/>
            </c:ext>
          </c:extLst>
        </c:ser>
        <c:ser>
          <c:idx val="2"/>
          <c:order val="1"/>
          <c:tx>
            <c:strRef>
              <c:f>'F2.5'!$B$26</c:f>
              <c:strCache>
                <c:ptCount val="1"/>
                <c:pt idx="0">
                  <c:v>labor &amp; non-labor</c:v>
                </c:pt>
              </c:strCache>
            </c:strRef>
          </c:tx>
          <c:spPr>
            <a:solidFill>
              <a:schemeClr val="accent4"/>
            </a:solidFill>
            <a:ln w="25400">
              <a:noFill/>
            </a:ln>
            <a:effectLst/>
          </c:spPr>
          <c:cat>
            <c:numLit>
              <c:formatCode>General</c:formatCode>
              <c:ptCount val="31"/>
              <c:pt idx="0">
                <c:v>50</c:v>
              </c:pt>
              <c:pt idx="1">
                <c:v>51</c:v>
              </c:pt>
              <c:pt idx="2">
                <c:v>52</c:v>
              </c:pt>
              <c:pt idx="3">
                <c:v>53</c:v>
              </c:pt>
              <c:pt idx="4">
                <c:v>54</c:v>
              </c:pt>
              <c:pt idx="5">
                <c:v>55</c:v>
              </c:pt>
              <c:pt idx="6">
                <c:v>56</c:v>
              </c:pt>
              <c:pt idx="7">
                <c:v>57</c:v>
              </c:pt>
              <c:pt idx="8">
                <c:v>58</c:v>
              </c:pt>
              <c:pt idx="9">
                <c:v>59</c:v>
              </c:pt>
              <c:pt idx="10">
                <c:v>60</c:v>
              </c:pt>
              <c:pt idx="11">
                <c:v>61</c:v>
              </c:pt>
              <c:pt idx="12">
                <c:v>62</c:v>
              </c:pt>
              <c:pt idx="13">
                <c:v>63</c:v>
              </c:pt>
              <c:pt idx="14">
                <c:v>64</c:v>
              </c:pt>
              <c:pt idx="15">
                <c:v>65</c:v>
              </c:pt>
              <c:pt idx="16">
                <c:v>66</c:v>
              </c:pt>
              <c:pt idx="17">
                <c:v>67</c:v>
              </c:pt>
              <c:pt idx="18">
                <c:v>68</c:v>
              </c:pt>
              <c:pt idx="19">
                <c:v>69</c:v>
              </c:pt>
              <c:pt idx="20">
                <c:v>70</c:v>
              </c:pt>
              <c:pt idx="21">
                <c:v>71</c:v>
              </c:pt>
              <c:pt idx="22">
                <c:v>72</c:v>
              </c:pt>
              <c:pt idx="23">
                <c:v>73</c:v>
              </c:pt>
              <c:pt idx="24">
                <c:v>74</c:v>
              </c:pt>
              <c:pt idx="25">
                <c:v>75</c:v>
              </c:pt>
              <c:pt idx="26">
                <c:v>76</c:v>
              </c:pt>
              <c:pt idx="27">
                <c:v>77</c:v>
              </c:pt>
              <c:pt idx="28">
                <c:v>78</c:v>
              </c:pt>
              <c:pt idx="29">
                <c:v>79</c:v>
              </c:pt>
              <c:pt idx="30">
                <c:v>80</c:v>
              </c:pt>
            </c:numLit>
          </c:cat>
          <c:val>
            <c:numRef>
              <c:f>'F2.5'!$D$26:$AH$26</c:f>
              <c:numCache>
                <c:formatCode>0%</c:formatCode>
                <c:ptCount val="31"/>
                <c:pt idx="0">
                  <c:v>0.13368376622073069</c:v>
                </c:pt>
                <c:pt idx="1">
                  <c:v>0.14205807599154482</c:v>
                </c:pt>
                <c:pt idx="2">
                  <c:v>0.12623335808738673</c:v>
                </c:pt>
                <c:pt idx="3">
                  <c:v>0.13555425388702846</c:v>
                </c:pt>
                <c:pt idx="4">
                  <c:v>0.14670030122687128</c:v>
                </c:pt>
                <c:pt idx="5">
                  <c:v>0.13308422989377033</c:v>
                </c:pt>
                <c:pt idx="6">
                  <c:v>0.13841343087552832</c:v>
                </c:pt>
                <c:pt idx="7">
                  <c:v>0.15393876895486394</c:v>
                </c:pt>
                <c:pt idx="8">
                  <c:v>0.12684275875833334</c:v>
                </c:pt>
                <c:pt idx="9">
                  <c:v>0.1388831183073608</c:v>
                </c:pt>
                <c:pt idx="10">
                  <c:v>0.14692706336946043</c:v>
                </c:pt>
                <c:pt idx="11">
                  <c:v>0.16408234603961352</c:v>
                </c:pt>
                <c:pt idx="12">
                  <c:v>0.16416490439054976</c:v>
                </c:pt>
                <c:pt idx="13">
                  <c:v>0.15191422149758851</c:v>
                </c:pt>
                <c:pt idx="14">
                  <c:v>0.15161299003313958</c:v>
                </c:pt>
                <c:pt idx="15">
                  <c:v>0.13831923509314206</c:v>
                </c:pt>
                <c:pt idx="16">
                  <c:v>0.14699429843542963</c:v>
                </c:pt>
                <c:pt idx="17">
                  <c:v>0.14393864646749649</c:v>
                </c:pt>
                <c:pt idx="18">
                  <c:v>0.15109766813514935</c:v>
                </c:pt>
                <c:pt idx="19">
                  <c:v>0.13714974876239067</c:v>
                </c:pt>
                <c:pt idx="20">
                  <c:v>0.11998817174310433</c:v>
                </c:pt>
                <c:pt idx="21">
                  <c:v>0.11589856695575512</c:v>
                </c:pt>
                <c:pt idx="22">
                  <c:v>0.13311000351201463</c:v>
                </c:pt>
                <c:pt idx="23">
                  <c:v>0.10847013333175974</c:v>
                </c:pt>
                <c:pt idx="24">
                  <c:v>0.10467191429815269</c:v>
                </c:pt>
                <c:pt idx="25">
                  <c:v>0.10621910787772713</c:v>
                </c:pt>
                <c:pt idx="26">
                  <c:v>8.8118442825899979E-2</c:v>
                </c:pt>
                <c:pt idx="27">
                  <c:v>6.205492355545137E-2</c:v>
                </c:pt>
                <c:pt idx="28">
                  <c:v>6.8537764153175862E-2</c:v>
                </c:pt>
                <c:pt idx="29">
                  <c:v>7.1158601935963142E-2</c:v>
                </c:pt>
                <c:pt idx="30">
                  <c:v>6.4336183938539127E-2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B21-4690-BC31-67219F49037F}"/>
            </c:ext>
          </c:extLst>
        </c:ser>
        <c:ser>
          <c:idx val="1"/>
          <c:order val="2"/>
          <c:tx>
            <c:strRef>
              <c:f>'F2.5'!$B$25</c:f>
              <c:strCache>
                <c:ptCount val="1"/>
                <c:pt idx="0">
                  <c:v>non-labor</c:v>
                </c:pt>
              </c:strCache>
            </c:strRef>
          </c:tx>
          <c:spPr>
            <a:solidFill>
              <a:schemeClr val="accent5"/>
            </a:solidFill>
            <a:ln w="25400">
              <a:noFill/>
            </a:ln>
            <a:effectLst/>
          </c:spPr>
          <c:cat>
            <c:numLit>
              <c:formatCode>General</c:formatCode>
              <c:ptCount val="31"/>
              <c:pt idx="0">
                <c:v>50</c:v>
              </c:pt>
              <c:pt idx="1">
                <c:v>51</c:v>
              </c:pt>
              <c:pt idx="2">
                <c:v>52</c:v>
              </c:pt>
              <c:pt idx="3">
                <c:v>53</c:v>
              </c:pt>
              <c:pt idx="4">
                <c:v>54</c:v>
              </c:pt>
              <c:pt idx="5">
                <c:v>55</c:v>
              </c:pt>
              <c:pt idx="6">
                <c:v>56</c:v>
              </c:pt>
              <c:pt idx="7">
                <c:v>57</c:v>
              </c:pt>
              <c:pt idx="8">
                <c:v>58</c:v>
              </c:pt>
              <c:pt idx="9">
                <c:v>59</c:v>
              </c:pt>
              <c:pt idx="10">
                <c:v>60</c:v>
              </c:pt>
              <c:pt idx="11">
                <c:v>61</c:v>
              </c:pt>
              <c:pt idx="12">
                <c:v>62</c:v>
              </c:pt>
              <c:pt idx="13">
                <c:v>63</c:v>
              </c:pt>
              <c:pt idx="14">
                <c:v>64</c:v>
              </c:pt>
              <c:pt idx="15">
                <c:v>65</c:v>
              </c:pt>
              <c:pt idx="16">
                <c:v>66</c:v>
              </c:pt>
              <c:pt idx="17">
                <c:v>67</c:v>
              </c:pt>
              <c:pt idx="18">
                <c:v>68</c:v>
              </c:pt>
              <c:pt idx="19">
                <c:v>69</c:v>
              </c:pt>
              <c:pt idx="20">
                <c:v>70</c:v>
              </c:pt>
              <c:pt idx="21">
                <c:v>71</c:v>
              </c:pt>
              <c:pt idx="22">
                <c:v>72</c:v>
              </c:pt>
              <c:pt idx="23">
                <c:v>73</c:v>
              </c:pt>
              <c:pt idx="24">
                <c:v>74</c:v>
              </c:pt>
              <c:pt idx="25">
                <c:v>75</c:v>
              </c:pt>
              <c:pt idx="26">
                <c:v>76</c:v>
              </c:pt>
              <c:pt idx="27">
                <c:v>77</c:v>
              </c:pt>
              <c:pt idx="28">
                <c:v>78</c:v>
              </c:pt>
              <c:pt idx="29">
                <c:v>79</c:v>
              </c:pt>
              <c:pt idx="30">
                <c:v>80</c:v>
              </c:pt>
            </c:numLit>
          </c:cat>
          <c:val>
            <c:numRef>
              <c:f>'F2.5'!$D$25:$AH$25</c:f>
              <c:numCache>
                <c:formatCode>0%</c:formatCode>
                <c:ptCount val="31"/>
                <c:pt idx="0">
                  <c:v>0.12577676967142912</c:v>
                </c:pt>
                <c:pt idx="1">
                  <c:v>0.13633939470866677</c:v>
                </c:pt>
                <c:pt idx="2">
                  <c:v>0.13582670301594521</c:v>
                </c:pt>
                <c:pt idx="3">
                  <c:v>0.14252938055406403</c:v>
                </c:pt>
                <c:pt idx="4">
                  <c:v>0.1492485978161168</c:v>
                </c:pt>
                <c:pt idx="5">
                  <c:v>0.17573397549453093</c:v>
                </c:pt>
                <c:pt idx="6">
                  <c:v>0.18099694206468672</c:v>
                </c:pt>
                <c:pt idx="7">
                  <c:v>0.18213263887423614</c:v>
                </c:pt>
                <c:pt idx="8">
                  <c:v>0.20318969160277972</c:v>
                </c:pt>
                <c:pt idx="9">
                  <c:v>0.23857946343107586</c:v>
                </c:pt>
                <c:pt idx="10">
                  <c:v>0.28813446601745824</c:v>
                </c:pt>
                <c:pt idx="11">
                  <c:v>0.32863320376483934</c:v>
                </c:pt>
                <c:pt idx="12">
                  <c:v>0.35319548083627905</c:v>
                </c:pt>
                <c:pt idx="13">
                  <c:v>0.38687538431935314</c:v>
                </c:pt>
                <c:pt idx="14">
                  <c:v>0.41100496435271333</c:v>
                </c:pt>
                <c:pt idx="15">
                  <c:v>0.44919058439933118</c:v>
                </c:pt>
                <c:pt idx="16">
                  <c:v>0.49424624220994873</c:v>
                </c:pt>
                <c:pt idx="17">
                  <c:v>0.51048955778758009</c:v>
                </c:pt>
                <c:pt idx="18">
                  <c:v>0.5121582440671183</c:v>
                </c:pt>
                <c:pt idx="19">
                  <c:v>0.5347037944756825</c:v>
                </c:pt>
                <c:pt idx="20">
                  <c:v>0.58464455712878516</c:v>
                </c:pt>
                <c:pt idx="21">
                  <c:v>0.57895836810058643</c:v>
                </c:pt>
                <c:pt idx="22">
                  <c:v>0.59165132368985718</c:v>
                </c:pt>
                <c:pt idx="23">
                  <c:v>0.64594520963573987</c:v>
                </c:pt>
                <c:pt idx="24">
                  <c:v>0.6289465773234052</c:v>
                </c:pt>
                <c:pt idx="25">
                  <c:v>0.63167485820130143</c:v>
                </c:pt>
                <c:pt idx="26">
                  <c:v>0.65301550751790272</c:v>
                </c:pt>
                <c:pt idx="27">
                  <c:v>0.7062097245008303</c:v>
                </c:pt>
                <c:pt idx="28">
                  <c:v>0.67610406144484891</c:v>
                </c:pt>
                <c:pt idx="29">
                  <c:v>0.69704904364369713</c:v>
                </c:pt>
                <c:pt idx="30">
                  <c:v>0.68704481201466527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B21-4690-BC31-67219F49037F}"/>
            </c:ext>
          </c:extLst>
        </c:ser>
        <c:ser>
          <c:idx val="3"/>
          <c:order val="3"/>
          <c:tx>
            <c:strRef>
              <c:f>'F2.5'!$B$27</c:f>
              <c:strCache>
                <c:ptCount val="1"/>
                <c:pt idx="0">
                  <c:v>none</c:v>
                </c:pt>
              </c:strCache>
            </c:strRef>
          </c:tx>
          <c:spPr>
            <a:solidFill>
              <a:srgbClr val="FFC000"/>
            </a:solidFill>
            <a:ln w="25400">
              <a:noFill/>
            </a:ln>
            <a:effectLst/>
          </c:spPr>
          <c:cat>
            <c:numLit>
              <c:formatCode>General</c:formatCode>
              <c:ptCount val="31"/>
              <c:pt idx="0">
                <c:v>50</c:v>
              </c:pt>
              <c:pt idx="1">
                <c:v>51</c:v>
              </c:pt>
              <c:pt idx="2">
                <c:v>52</c:v>
              </c:pt>
              <c:pt idx="3">
                <c:v>53</c:v>
              </c:pt>
              <c:pt idx="4">
                <c:v>54</c:v>
              </c:pt>
              <c:pt idx="5">
                <c:v>55</c:v>
              </c:pt>
              <c:pt idx="6">
                <c:v>56</c:v>
              </c:pt>
              <c:pt idx="7">
                <c:v>57</c:v>
              </c:pt>
              <c:pt idx="8">
                <c:v>58</c:v>
              </c:pt>
              <c:pt idx="9">
                <c:v>59</c:v>
              </c:pt>
              <c:pt idx="10">
                <c:v>60</c:v>
              </c:pt>
              <c:pt idx="11">
                <c:v>61</c:v>
              </c:pt>
              <c:pt idx="12">
                <c:v>62</c:v>
              </c:pt>
              <c:pt idx="13">
                <c:v>63</c:v>
              </c:pt>
              <c:pt idx="14">
                <c:v>64</c:v>
              </c:pt>
              <c:pt idx="15">
                <c:v>65</c:v>
              </c:pt>
              <c:pt idx="16">
                <c:v>66</c:v>
              </c:pt>
              <c:pt idx="17">
                <c:v>67</c:v>
              </c:pt>
              <c:pt idx="18">
                <c:v>68</c:v>
              </c:pt>
              <c:pt idx="19">
                <c:v>69</c:v>
              </c:pt>
              <c:pt idx="20">
                <c:v>70</c:v>
              </c:pt>
              <c:pt idx="21">
                <c:v>71</c:v>
              </c:pt>
              <c:pt idx="22">
                <c:v>72</c:v>
              </c:pt>
              <c:pt idx="23">
                <c:v>73</c:v>
              </c:pt>
              <c:pt idx="24">
                <c:v>74</c:v>
              </c:pt>
              <c:pt idx="25">
                <c:v>75</c:v>
              </c:pt>
              <c:pt idx="26">
                <c:v>76</c:v>
              </c:pt>
              <c:pt idx="27">
                <c:v>77</c:v>
              </c:pt>
              <c:pt idx="28">
                <c:v>78</c:v>
              </c:pt>
              <c:pt idx="29">
                <c:v>79</c:v>
              </c:pt>
              <c:pt idx="30">
                <c:v>80</c:v>
              </c:pt>
            </c:numLit>
          </c:cat>
          <c:val>
            <c:numRef>
              <c:f>'F2.5'!$D$27:$AH$27</c:f>
              <c:numCache>
                <c:formatCode>0%</c:formatCode>
                <c:ptCount val="31"/>
                <c:pt idx="0">
                  <c:v>0.30171998853743381</c:v>
                </c:pt>
                <c:pt idx="1">
                  <c:v>0.27362167833963541</c:v>
                </c:pt>
                <c:pt idx="2">
                  <c:v>0.31869402877892045</c:v>
                </c:pt>
                <c:pt idx="3">
                  <c:v>0.30067895272200529</c:v>
                </c:pt>
                <c:pt idx="4">
                  <c:v>0.29462743808861869</c:v>
                </c:pt>
                <c:pt idx="5">
                  <c:v>0.30223489817422777</c:v>
                </c:pt>
                <c:pt idx="6">
                  <c:v>0.31566478443533041</c:v>
                </c:pt>
                <c:pt idx="7">
                  <c:v>0.31178471324952495</c:v>
                </c:pt>
                <c:pt idx="8">
                  <c:v>0.32643720365514506</c:v>
                </c:pt>
                <c:pt idx="9">
                  <c:v>0.30661740023498357</c:v>
                </c:pt>
                <c:pt idx="10">
                  <c:v>0.31554818349585451</c:v>
                </c:pt>
                <c:pt idx="11">
                  <c:v>0.27252992191820935</c:v>
                </c:pt>
                <c:pt idx="12">
                  <c:v>0.2767536916488143</c:v>
                </c:pt>
                <c:pt idx="13">
                  <c:v>0.27377203865310151</c:v>
                </c:pt>
                <c:pt idx="14">
                  <c:v>0.27691240106165887</c:v>
                </c:pt>
                <c:pt idx="15">
                  <c:v>0.2753120772936023</c:v>
                </c:pt>
                <c:pt idx="16">
                  <c:v>0.22659422000087168</c:v>
                </c:pt>
                <c:pt idx="17">
                  <c:v>0.23789539397317061</c:v>
                </c:pt>
                <c:pt idx="18">
                  <c:v>0.24467897693262267</c:v>
                </c:pt>
                <c:pt idx="19">
                  <c:v>0.23992102019723061</c:v>
                </c:pt>
                <c:pt idx="20">
                  <c:v>0.2134941506364961</c:v>
                </c:pt>
                <c:pt idx="21">
                  <c:v>0.23133878898511495</c:v>
                </c:pt>
                <c:pt idx="22">
                  <c:v>0.21938730313768029</c:v>
                </c:pt>
                <c:pt idx="23">
                  <c:v>0.20083950351728805</c:v>
                </c:pt>
                <c:pt idx="24">
                  <c:v>0.20992681998259791</c:v>
                </c:pt>
                <c:pt idx="25">
                  <c:v>0.21539665385902601</c:v>
                </c:pt>
                <c:pt idx="26">
                  <c:v>0.21715708906954206</c:v>
                </c:pt>
                <c:pt idx="27">
                  <c:v>0.20731998793091053</c:v>
                </c:pt>
                <c:pt idx="28">
                  <c:v>0.21957472919648668</c:v>
                </c:pt>
                <c:pt idx="29">
                  <c:v>0.20926452126438116</c:v>
                </c:pt>
                <c:pt idx="30">
                  <c:v>0.23407947887561445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B21-4690-BC31-67219F4903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55779200"/>
        <c:axId val="2055779616"/>
      </c:areaChart>
      <c:catAx>
        <c:axId val="205577920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Gotham Medium" pitchFamily="50" charset="0"/>
                    <a:ea typeface="+mn-ea"/>
                    <a:cs typeface="Gotham Medium" pitchFamily="50" charset="0"/>
                  </a:defRPr>
                </a:pPr>
                <a:r>
                  <a:rPr lang="en-US"/>
                  <a:t>Age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bg1">
                      <a:lumMod val="50000"/>
                    </a:schemeClr>
                  </a:solidFill>
                  <a:latin typeface="Gotham Medium" pitchFamily="50" charset="0"/>
                  <a:ea typeface="+mn-ea"/>
                  <a:cs typeface="Gotham Medium" pitchFamily="50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>
                    <a:lumMod val="50000"/>
                  </a:schemeClr>
                </a:solidFill>
                <a:latin typeface="Gotham Medium" pitchFamily="50" charset="0"/>
                <a:ea typeface="+mn-ea"/>
                <a:cs typeface="Gotham Medium" pitchFamily="50" charset="0"/>
              </a:defRPr>
            </a:pPr>
            <a:endParaRPr lang="en-US"/>
          </a:p>
        </c:txPr>
        <c:crossAx val="2055779616"/>
        <c:crosses val="autoZero"/>
        <c:auto val="1"/>
        <c:lblAlgn val="ctr"/>
        <c:lblOffset val="100"/>
        <c:noMultiLvlLbl val="0"/>
      </c:catAx>
      <c:valAx>
        <c:axId val="20557796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Gotham Medium" pitchFamily="50" charset="0"/>
                    <a:ea typeface="+mn-ea"/>
                    <a:cs typeface="Gotham Medium" pitchFamily="50" charset="0"/>
                  </a:defRPr>
                </a:pPr>
                <a:r>
                  <a:rPr lang="en-US"/>
                  <a:t>Share of income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bg1">
                      <a:lumMod val="50000"/>
                    </a:schemeClr>
                  </a:solidFill>
                  <a:latin typeface="Gotham Medium" pitchFamily="50" charset="0"/>
                  <a:ea typeface="+mn-ea"/>
                  <a:cs typeface="Gotham Medium" pitchFamily="50" charset="0"/>
                </a:defRPr>
              </a:pPr>
              <a:endParaRPr lang="en-US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>
                    <a:lumMod val="50000"/>
                  </a:schemeClr>
                </a:solidFill>
                <a:latin typeface="Gotham Medium" pitchFamily="50" charset="0"/>
                <a:ea typeface="+mn-ea"/>
                <a:cs typeface="Gotham Medium" pitchFamily="50" charset="0"/>
              </a:defRPr>
            </a:pPr>
            <a:endParaRPr lang="en-US"/>
          </a:p>
        </c:txPr>
        <c:crossAx val="205577920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1078785677337079E-3"/>
          <c:y val="0.82495082226390881"/>
          <c:w val="0.98405766527464023"/>
          <c:h val="0.1460897999142620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bg1">
                  <a:lumMod val="50000"/>
                </a:schemeClr>
              </a:solidFill>
              <a:latin typeface="Gotham Medium" pitchFamily="50" charset="0"/>
              <a:ea typeface="+mn-ea"/>
              <a:cs typeface="Gotham Medium" pitchFamily="50" charset="0"/>
            </a:defRPr>
          </a:pPr>
          <a:endParaRPr lang="en-US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chemeClr val="bg1">
              <a:lumMod val="50000"/>
            </a:schemeClr>
          </a:solidFill>
          <a:latin typeface="Gotham Medium" pitchFamily="50" charset="0"/>
          <a:cs typeface="Gotham Medium" pitchFamily="50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78891539147227"/>
          <c:y val="0.11057880414417255"/>
          <c:w val="0.87006842551497143"/>
          <c:h val="0.4448587637053877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'F2.6'!$D$4:$J$4</c:f>
              <c:strCache>
                <c:ptCount val="7"/>
                <c:pt idx="0">
                  <c:v>Life expectancy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'F2.6'!$C$7:$C$35</c:f>
              <c:strCache>
                <c:ptCount val="29"/>
                <c:pt idx="0">
                  <c:v>Argentina</c:v>
                </c:pt>
                <c:pt idx="1">
                  <c:v>Bahamas</c:v>
                </c:pt>
                <c:pt idx="2">
                  <c:v>Barbados</c:v>
                </c:pt>
                <c:pt idx="3">
                  <c:v>Belize</c:v>
                </c:pt>
                <c:pt idx="4">
                  <c:v>Bolivia</c:v>
                </c:pt>
                <c:pt idx="5">
                  <c:v>Brazil</c:v>
                </c:pt>
                <c:pt idx="6">
                  <c:v>Chile</c:v>
                </c:pt>
                <c:pt idx="7">
                  <c:v>Colombia</c:v>
                </c:pt>
                <c:pt idx="8">
                  <c:v>Costa Rica</c:v>
                </c:pt>
                <c:pt idx="9">
                  <c:v>Dominican Republic</c:v>
                </c:pt>
                <c:pt idx="10">
                  <c:v>Ecuador</c:v>
                </c:pt>
                <c:pt idx="11">
                  <c:v>El Salvador</c:v>
                </c:pt>
                <c:pt idx="12">
                  <c:v>Guatemala</c:v>
                </c:pt>
                <c:pt idx="13">
                  <c:v>Guyana</c:v>
                </c:pt>
                <c:pt idx="14">
                  <c:v>Haiti</c:v>
                </c:pt>
                <c:pt idx="15">
                  <c:v>Honduras</c:v>
                </c:pt>
                <c:pt idx="16">
                  <c:v>Jamaica</c:v>
                </c:pt>
                <c:pt idx="17">
                  <c:v>Mexico</c:v>
                </c:pt>
                <c:pt idx="18">
                  <c:v>Nicaragua</c:v>
                </c:pt>
                <c:pt idx="19">
                  <c:v>Panama</c:v>
                </c:pt>
                <c:pt idx="20">
                  <c:v>Paraguay</c:v>
                </c:pt>
                <c:pt idx="21">
                  <c:v>Peru</c:v>
                </c:pt>
                <c:pt idx="22">
                  <c:v>Suriname</c:v>
                </c:pt>
                <c:pt idx="23">
                  <c:v>Trinidad and Tobago</c:v>
                </c:pt>
                <c:pt idx="24">
                  <c:v>Uruguay</c:v>
                </c:pt>
                <c:pt idx="25">
                  <c:v>Venezuela</c:v>
                </c:pt>
                <c:pt idx="26">
                  <c:v>Global</c:v>
                </c:pt>
                <c:pt idx="27">
                  <c:v>Latin America and the Caribbean</c:v>
                </c:pt>
                <c:pt idx="28">
                  <c:v>OECD Countries</c:v>
                </c:pt>
              </c:strCache>
            </c:strRef>
          </c:cat>
          <c:val>
            <c:numRef>
              <c:f>'F2.6'!$D$7:$D$35</c:f>
              <c:numCache>
                <c:formatCode>0.0</c:formatCode>
                <c:ptCount val="29"/>
                <c:pt idx="0">
                  <c:v>76.579800499393457</c:v>
                </c:pt>
                <c:pt idx="1">
                  <c:v>73.361486448178113</c:v>
                </c:pt>
                <c:pt idx="2">
                  <c:v>76.195045174994078</c:v>
                </c:pt>
                <c:pt idx="3">
                  <c:v>74.459219169473485</c:v>
                </c:pt>
                <c:pt idx="4">
                  <c:v>72.01217269988814</c:v>
                </c:pt>
                <c:pt idx="5">
                  <c:v>75.845371200704619</c:v>
                </c:pt>
                <c:pt idx="6">
                  <c:v>80.159030300904121</c:v>
                </c:pt>
                <c:pt idx="7">
                  <c:v>80.192533581129396</c:v>
                </c:pt>
                <c:pt idx="8">
                  <c:v>80.074469239894782</c:v>
                </c:pt>
                <c:pt idx="9">
                  <c:v>73.185116299243802</c:v>
                </c:pt>
                <c:pt idx="10">
                  <c:v>76.376688367069718</c:v>
                </c:pt>
                <c:pt idx="11">
                  <c:v>75.715527772713926</c:v>
                </c:pt>
                <c:pt idx="12">
                  <c:v>72.576929318696585</c:v>
                </c:pt>
                <c:pt idx="13">
                  <c:v>67.306795582912784</c:v>
                </c:pt>
                <c:pt idx="14">
                  <c:v>63.790549124281171</c:v>
                </c:pt>
                <c:pt idx="15">
                  <c:v>72.06650346903524</c:v>
                </c:pt>
                <c:pt idx="16">
                  <c:v>76.247861402908782</c:v>
                </c:pt>
                <c:pt idx="17">
                  <c:v>75.630216290578502</c:v>
                </c:pt>
                <c:pt idx="18">
                  <c:v>75.380954128902616</c:v>
                </c:pt>
                <c:pt idx="19">
                  <c:v>80.03257635102058</c:v>
                </c:pt>
                <c:pt idx="20">
                  <c:v>76.610268900331874</c:v>
                </c:pt>
                <c:pt idx="21">
                  <c:v>80.248468337873788</c:v>
                </c:pt>
                <c:pt idx="22">
                  <c:v>72.706793770988497</c:v>
                </c:pt>
                <c:pt idx="23">
                  <c:v>74.880136757034549</c:v>
                </c:pt>
                <c:pt idx="24">
                  <c:v>77.525354318414841</c:v>
                </c:pt>
                <c:pt idx="25">
                  <c:v>75.04747958212981</c:v>
                </c:pt>
                <c:pt idx="26">
                  <c:v>73.520334508265194</c:v>
                </c:pt>
                <c:pt idx="27">
                  <c:v>75.968330348710197</c:v>
                </c:pt>
                <c:pt idx="28">
                  <c:v>80.642312619748878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E0-4B16-A356-C52543D56850}"/>
            </c:ext>
          </c:extLst>
        </c:ser>
        <c:ser>
          <c:idx val="1"/>
          <c:order val="1"/>
          <c:tx>
            <c:strRef>
              <c:f>'F2.6'!$K$4:$Q$4</c:f>
              <c:strCache>
                <c:ptCount val="7"/>
                <c:pt idx="0">
                  <c:v>Health-adjusted life expectancy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'F2.6'!$C$7:$C$35</c:f>
              <c:strCache>
                <c:ptCount val="29"/>
                <c:pt idx="0">
                  <c:v>Argentina</c:v>
                </c:pt>
                <c:pt idx="1">
                  <c:v>Bahamas</c:v>
                </c:pt>
                <c:pt idx="2">
                  <c:v>Barbados</c:v>
                </c:pt>
                <c:pt idx="3">
                  <c:v>Belize</c:v>
                </c:pt>
                <c:pt idx="4">
                  <c:v>Bolivia</c:v>
                </c:pt>
                <c:pt idx="5">
                  <c:v>Brazil</c:v>
                </c:pt>
                <c:pt idx="6">
                  <c:v>Chile</c:v>
                </c:pt>
                <c:pt idx="7">
                  <c:v>Colombia</c:v>
                </c:pt>
                <c:pt idx="8">
                  <c:v>Costa Rica</c:v>
                </c:pt>
                <c:pt idx="9">
                  <c:v>Dominican Republic</c:v>
                </c:pt>
                <c:pt idx="10">
                  <c:v>Ecuador</c:v>
                </c:pt>
                <c:pt idx="11">
                  <c:v>El Salvador</c:v>
                </c:pt>
                <c:pt idx="12">
                  <c:v>Guatemala</c:v>
                </c:pt>
                <c:pt idx="13">
                  <c:v>Guyana</c:v>
                </c:pt>
                <c:pt idx="14">
                  <c:v>Haiti</c:v>
                </c:pt>
                <c:pt idx="15">
                  <c:v>Honduras</c:v>
                </c:pt>
                <c:pt idx="16">
                  <c:v>Jamaica</c:v>
                </c:pt>
                <c:pt idx="17">
                  <c:v>Mexico</c:v>
                </c:pt>
                <c:pt idx="18">
                  <c:v>Nicaragua</c:v>
                </c:pt>
                <c:pt idx="19">
                  <c:v>Panama</c:v>
                </c:pt>
                <c:pt idx="20">
                  <c:v>Paraguay</c:v>
                </c:pt>
                <c:pt idx="21">
                  <c:v>Peru</c:v>
                </c:pt>
                <c:pt idx="22">
                  <c:v>Suriname</c:v>
                </c:pt>
                <c:pt idx="23">
                  <c:v>Trinidad and Tobago</c:v>
                </c:pt>
                <c:pt idx="24">
                  <c:v>Uruguay</c:v>
                </c:pt>
                <c:pt idx="25">
                  <c:v>Venezuela</c:v>
                </c:pt>
                <c:pt idx="26">
                  <c:v>Global</c:v>
                </c:pt>
                <c:pt idx="27">
                  <c:v>Latin America and the Caribbean</c:v>
                </c:pt>
                <c:pt idx="28">
                  <c:v>OECD Countries</c:v>
                </c:pt>
              </c:strCache>
            </c:strRef>
          </c:cat>
          <c:val>
            <c:numRef>
              <c:f>'F2.6'!$K$7:$K$35</c:f>
              <c:numCache>
                <c:formatCode>0.0</c:formatCode>
                <c:ptCount val="29"/>
                <c:pt idx="0">
                  <c:v>66.791514341097482</c:v>
                </c:pt>
                <c:pt idx="1">
                  <c:v>64.238416422721571</c:v>
                </c:pt>
                <c:pt idx="2">
                  <c:v>66.699630541154036</c:v>
                </c:pt>
                <c:pt idx="3">
                  <c:v>65.058489146251617</c:v>
                </c:pt>
                <c:pt idx="4">
                  <c:v>63.105998306976922</c:v>
                </c:pt>
                <c:pt idx="5">
                  <c:v>65.199085077764011</c:v>
                </c:pt>
                <c:pt idx="6">
                  <c:v>69.22643389355872</c:v>
                </c:pt>
                <c:pt idx="7">
                  <c:v>69.570259629559558</c:v>
                </c:pt>
                <c:pt idx="8">
                  <c:v>69.379943600861679</c:v>
                </c:pt>
                <c:pt idx="9">
                  <c:v>64.215446237376867</c:v>
                </c:pt>
                <c:pt idx="10">
                  <c:v>66.737038167019691</c:v>
                </c:pt>
                <c:pt idx="11">
                  <c:v>65.534008850959978</c:v>
                </c:pt>
                <c:pt idx="12">
                  <c:v>62.906718534033843</c:v>
                </c:pt>
                <c:pt idx="13">
                  <c:v>58.366140828740342</c:v>
                </c:pt>
                <c:pt idx="14">
                  <c:v>55.427352421135161</c:v>
                </c:pt>
                <c:pt idx="15">
                  <c:v>63.018725741149161</c:v>
                </c:pt>
                <c:pt idx="16">
                  <c:v>66.513583743964915</c:v>
                </c:pt>
                <c:pt idx="17">
                  <c:v>65.355727006494561</c:v>
                </c:pt>
                <c:pt idx="18">
                  <c:v>65.778149888610329</c:v>
                </c:pt>
                <c:pt idx="19">
                  <c:v>69.244609383558512</c:v>
                </c:pt>
                <c:pt idx="20">
                  <c:v>66.449201809119486</c:v>
                </c:pt>
                <c:pt idx="21">
                  <c:v>69.904446459396539</c:v>
                </c:pt>
                <c:pt idx="22">
                  <c:v>62.926625043274832</c:v>
                </c:pt>
                <c:pt idx="23">
                  <c:v>65.184859501526631</c:v>
                </c:pt>
                <c:pt idx="24">
                  <c:v>67.44657780005312</c:v>
                </c:pt>
                <c:pt idx="25">
                  <c:v>65.437108781116663</c:v>
                </c:pt>
                <c:pt idx="26">
                  <c:v>63.686231749650162</c:v>
                </c:pt>
                <c:pt idx="27">
                  <c:v>65.69508713547782</c:v>
                </c:pt>
                <c:pt idx="28">
                  <c:v>68.917273733167065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4E0-4B16-A356-C52543D568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077288656"/>
        <c:axId val="2077293648"/>
      </c:barChart>
      <c:catAx>
        <c:axId val="20772886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bg1"/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>
                    <a:lumMod val="50000"/>
                  </a:schemeClr>
                </a:solidFill>
                <a:latin typeface="Gotham Medium" pitchFamily="50" charset="0"/>
                <a:ea typeface="+mn-ea"/>
                <a:cs typeface="Gotham Medium" pitchFamily="50" charset="0"/>
              </a:defRPr>
            </a:pPr>
            <a:endParaRPr lang="en-US"/>
          </a:p>
        </c:txPr>
        <c:crossAx val="2077293648"/>
        <c:crosses val="autoZero"/>
        <c:auto val="1"/>
        <c:lblAlgn val="ctr"/>
        <c:lblOffset val="100"/>
        <c:noMultiLvlLbl val="0"/>
      </c:catAx>
      <c:valAx>
        <c:axId val="20772936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/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Gotham Medium" pitchFamily="50" charset="0"/>
                    <a:ea typeface="+mn-ea"/>
                    <a:cs typeface="Gotham Medium" pitchFamily="50" charset="0"/>
                  </a:defRPr>
                </a:pPr>
                <a:r>
                  <a:rPr lang="en-US"/>
                  <a:t>Years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bg1">
                      <a:lumMod val="50000"/>
                    </a:schemeClr>
                  </a:solidFill>
                  <a:latin typeface="Gotham Medium" pitchFamily="50" charset="0"/>
                  <a:ea typeface="+mn-ea"/>
                  <a:cs typeface="Gotham Medium" pitchFamily="50" charset="0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solidFill>
              <a:schemeClr val="bg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>
                    <a:lumMod val="50000"/>
                  </a:schemeClr>
                </a:solidFill>
                <a:latin typeface="Gotham Medium" pitchFamily="50" charset="0"/>
                <a:ea typeface="+mn-ea"/>
                <a:cs typeface="Gotham Medium" pitchFamily="50" charset="0"/>
              </a:defRPr>
            </a:pPr>
            <a:endParaRPr lang="en-US"/>
          </a:p>
        </c:txPr>
        <c:crossAx val="2077288656"/>
        <c:crosses val="autoZero"/>
        <c:crossBetween val="between"/>
      </c:valAx>
      <c:spPr>
        <a:solidFill>
          <a:srgbClr val="F2F2F2">
            <a:alpha val="50196"/>
          </a:srgbClr>
        </a:solidFill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bg1">
                  <a:lumMod val="50000"/>
                </a:schemeClr>
              </a:solidFill>
              <a:latin typeface="Gotham Medium" pitchFamily="50" charset="0"/>
              <a:ea typeface="+mn-ea"/>
              <a:cs typeface="Gotham Medium" pitchFamily="50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bg1">
              <a:lumMod val="50000"/>
            </a:schemeClr>
          </a:solidFill>
          <a:latin typeface="Gotham Medium" pitchFamily="50" charset="0"/>
          <a:cs typeface="Gotham Medium" pitchFamily="50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1783429782550437E-2"/>
          <c:y val="0.11209227471713885"/>
          <c:w val="0.91613009710263993"/>
          <c:h val="0.4418954169190389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'F2.6'!$D$4:$J$4</c:f>
              <c:strCache>
                <c:ptCount val="7"/>
                <c:pt idx="0">
                  <c:v>Life expectancy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strRef>
              <c:f>'F2.6'!$C$7:$C$35</c:f>
              <c:strCache>
                <c:ptCount val="29"/>
                <c:pt idx="0">
                  <c:v>Argentina</c:v>
                </c:pt>
                <c:pt idx="1">
                  <c:v>Bahamas</c:v>
                </c:pt>
                <c:pt idx="2">
                  <c:v>Barbados</c:v>
                </c:pt>
                <c:pt idx="3">
                  <c:v>Belize</c:v>
                </c:pt>
                <c:pt idx="4">
                  <c:v>Bolivia</c:v>
                </c:pt>
                <c:pt idx="5">
                  <c:v>Brazil</c:v>
                </c:pt>
                <c:pt idx="6">
                  <c:v>Chile</c:v>
                </c:pt>
                <c:pt idx="7">
                  <c:v>Colombia</c:v>
                </c:pt>
                <c:pt idx="8">
                  <c:v>Costa Rica</c:v>
                </c:pt>
                <c:pt idx="9">
                  <c:v>Dominican Republic</c:v>
                </c:pt>
                <c:pt idx="10">
                  <c:v>Ecuador</c:v>
                </c:pt>
                <c:pt idx="11">
                  <c:v>El Salvador</c:v>
                </c:pt>
                <c:pt idx="12">
                  <c:v>Guatemala</c:v>
                </c:pt>
                <c:pt idx="13">
                  <c:v>Guyana</c:v>
                </c:pt>
                <c:pt idx="14">
                  <c:v>Haiti</c:v>
                </c:pt>
                <c:pt idx="15">
                  <c:v>Honduras</c:v>
                </c:pt>
                <c:pt idx="16">
                  <c:v>Jamaica</c:v>
                </c:pt>
                <c:pt idx="17">
                  <c:v>Mexico</c:v>
                </c:pt>
                <c:pt idx="18">
                  <c:v>Nicaragua</c:v>
                </c:pt>
                <c:pt idx="19">
                  <c:v>Panama</c:v>
                </c:pt>
                <c:pt idx="20">
                  <c:v>Paraguay</c:v>
                </c:pt>
                <c:pt idx="21">
                  <c:v>Peru</c:v>
                </c:pt>
                <c:pt idx="22">
                  <c:v>Suriname</c:v>
                </c:pt>
                <c:pt idx="23">
                  <c:v>Trinidad and Tobago</c:v>
                </c:pt>
                <c:pt idx="24">
                  <c:v>Uruguay</c:v>
                </c:pt>
                <c:pt idx="25">
                  <c:v>Venezuela</c:v>
                </c:pt>
                <c:pt idx="26">
                  <c:v>Global</c:v>
                </c:pt>
                <c:pt idx="27">
                  <c:v>Latin America and the Caribbean</c:v>
                </c:pt>
                <c:pt idx="28">
                  <c:v>OECD Countries</c:v>
                </c:pt>
              </c:strCache>
            </c:strRef>
          </c:cat>
          <c:val>
            <c:numRef>
              <c:f>'F2.6'!$H$7:$H$35</c:f>
              <c:numCache>
                <c:formatCode>0.0</c:formatCode>
                <c:ptCount val="29"/>
                <c:pt idx="0">
                  <c:v>82.577921288604273</c:v>
                </c:pt>
                <c:pt idx="1">
                  <c:v>82.564865385644353</c:v>
                </c:pt>
                <c:pt idx="2">
                  <c:v>82.322552528279545</c:v>
                </c:pt>
                <c:pt idx="3">
                  <c:v>83.313790978139465</c:v>
                </c:pt>
                <c:pt idx="4">
                  <c:v>80.051192084736712</c:v>
                </c:pt>
                <c:pt idx="5">
                  <c:v>83.752064530717689</c:v>
                </c:pt>
                <c:pt idx="6">
                  <c:v>84.667405967782557</c:v>
                </c:pt>
                <c:pt idx="7">
                  <c:v>86.306396079302104</c:v>
                </c:pt>
                <c:pt idx="8">
                  <c:v>85.393988474542326</c:v>
                </c:pt>
                <c:pt idx="9">
                  <c:v>82.397170898947493</c:v>
                </c:pt>
                <c:pt idx="10">
                  <c:v>83.346876545328641</c:v>
                </c:pt>
                <c:pt idx="11">
                  <c:v>83.979393780282578</c:v>
                </c:pt>
                <c:pt idx="12">
                  <c:v>82.245775801184791</c:v>
                </c:pt>
                <c:pt idx="13">
                  <c:v>79.185465708122464</c:v>
                </c:pt>
                <c:pt idx="14">
                  <c:v>78.750981884948658</c:v>
                </c:pt>
                <c:pt idx="15">
                  <c:v>80.012844446954347</c:v>
                </c:pt>
                <c:pt idx="16">
                  <c:v>83.007707075323111</c:v>
                </c:pt>
                <c:pt idx="17">
                  <c:v>83.340411756697705</c:v>
                </c:pt>
                <c:pt idx="18">
                  <c:v>81.384619341857274</c:v>
                </c:pt>
                <c:pt idx="19">
                  <c:v>86.121824871382628</c:v>
                </c:pt>
                <c:pt idx="20">
                  <c:v>83.534615452748625</c:v>
                </c:pt>
                <c:pt idx="21">
                  <c:v>85.915998327043908</c:v>
                </c:pt>
                <c:pt idx="22">
                  <c:v>82.19839716410263</c:v>
                </c:pt>
                <c:pt idx="23">
                  <c:v>82.756871134611316</c:v>
                </c:pt>
                <c:pt idx="24">
                  <c:v>83.295836807112323</c:v>
                </c:pt>
                <c:pt idx="25">
                  <c:v>83.157572746119598</c:v>
                </c:pt>
                <c:pt idx="26">
                  <c:v>82.575896806969581</c:v>
                </c:pt>
                <c:pt idx="27">
                  <c:v>83.691138613086096</c:v>
                </c:pt>
                <c:pt idx="28">
                  <c:v>85.315998926706087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B3-4D8A-A17C-45BA41919749}"/>
            </c:ext>
          </c:extLst>
        </c:ser>
        <c:ser>
          <c:idx val="1"/>
          <c:order val="1"/>
          <c:tx>
            <c:strRef>
              <c:f>'F2.6'!$K$4:$Q$4</c:f>
              <c:strCache>
                <c:ptCount val="7"/>
                <c:pt idx="0">
                  <c:v>Health-adjusted life expectancy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strRef>
              <c:f>'F2.6'!$C$7:$C$35</c:f>
              <c:strCache>
                <c:ptCount val="29"/>
                <c:pt idx="0">
                  <c:v>Argentina</c:v>
                </c:pt>
                <c:pt idx="1">
                  <c:v>Bahamas</c:v>
                </c:pt>
                <c:pt idx="2">
                  <c:v>Barbados</c:v>
                </c:pt>
                <c:pt idx="3">
                  <c:v>Belize</c:v>
                </c:pt>
                <c:pt idx="4">
                  <c:v>Bolivia</c:v>
                </c:pt>
                <c:pt idx="5">
                  <c:v>Brazil</c:v>
                </c:pt>
                <c:pt idx="6">
                  <c:v>Chile</c:v>
                </c:pt>
                <c:pt idx="7">
                  <c:v>Colombia</c:v>
                </c:pt>
                <c:pt idx="8">
                  <c:v>Costa Rica</c:v>
                </c:pt>
                <c:pt idx="9">
                  <c:v>Dominican Republic</c:v>
                </c:pt>
                <c:pt idx="10">
                  <c:v>Ecuador</c:v>
                </c:pt>
                <c:pt idx="11">
                  <c:v>El Salvador</c:v>
                </c:pt>
                <c:pt idx="12">
                  <c:v>Guatemala</c:v>
                </c:pt>
                <c:pt idx="13">
                  <c:v>Guyana</c:v>
                </c:pt>
                <c:pt idx="14">
                  <c:v>Haiti</c:v>
                </c:pt>
                <c:pt idx="15">
                  <c:v>Honduras</c:v>
                </c:pt>
                <c:pt idx="16">
                  <c:v>Jamaica</c:v>
                </c:pt>
                <c:pt idx="17">
                  <c:v>Mexico</c:v>
                </c:pt>
                <c:pt idx="18">
                  <c:v>Nicaragua</c:v>
                </c:pt>
                <c:pt idx="19">
                  <c:v>Panama</c:v>
                </c:pt>
                <c:pt idx="20">
                  <c:v>Paraguay</c:v>
                </c:pt>
                <c:pt idx="21">
                  <c:v>Peru</c:v>
                </c:pt>
                <c:pt idx="22">
                  <c:v>Suriname</c:v>
                </c:pt>
                <c:pt idx="23">
                  <c:v>Trinidad and Tobago</c:v>
                </c:pt>
                <c:pt idx="24">
                  <c:v>Uruguay</c:v>
                </c:pt>
                <c:pt idx="25">
                  <c:v>Venezuela</c:v>
                </c:pt>
                <c:pt idx="26">
                  <c:v>Global</c:v>
                </c:pt>
                <c:pt idx="27">
                  <c:v>Latin America and the Caribbean</c:v>
                </c:pt>
                <c:pt idx="28">
                  <c:v>OECD Countries</c:v>
                </c:pt>
              </c:strCache>
            </c:strRef>
          </c:cat>
          <c:val>
            <c:numRef>
              <c:f>'F2.6'!$O$7:$O$35</c:f>
              <c:numCache>
                <c:formatCode>0.0</c:formatCode>
                <c:ptCount val="29"/>
                <c:pt idx="0">
                  <c:v>78.312442278260605</c:v>
                </c:pt>
                <c:pt idx="1">
                  <c:v>78.417364165583976</c:v>
                </c:pt>
                <c:pt idx="2">
                  <c:v>78.224950765700854</c:v>
                </c:pt>
                <c:pt idx="3">
                  <c:v>78.996698809416273</c:v>
                </c:pt>
                <c:pt idx="4">
                  <c:v>76.397470339190448</c:v>
                </c:pt>
                <c:pt idx="5">
                  <c:v>78.892260133313258</c:v>
                </c:pt>
                <c:pt idx="6">
                  <c:v>79.565450102011127</c:v>
                </c:pt>
                <c:pt idx="7">
                  <c:v>80.942310106978624</c:v>
                </c:pt>
                <c:pt idx="8">
                  <c:v>80.123587364060413</c:v>
                </c:pt>
                <c:pt idx="9">
                  <c:v>78.399262151479434</c:v>
                </c:pt>
                <c:pt idx="10">
                  <c:v>78.786154275340905</c:v>
                </c:pt>
                <c:pt idx="11">
                  <c:v>79.065044705365864</c:v>
                </c:pt>
                <c:pt idx="12">
                  <c:v>77.731277696840252</c:v>
                </c:pt>
                <c:pt idx="13">
                  <c:v>75.557120108563268</c:v>
                </c:pt>
                <c:pt idx="14">
                  <c:v>75.387142800047073</c:v>
                </c:pt>
                <c:pt idx="15">
                  <c:v>76.244129116043084</c:v>
                </c:pt>
                <c:pt idx="16">
                  <c:v>78.624705147813216</c:v>
                </c:pt>
                <c:pt idx="17">
                  <c:v>78.356009509692441</c:v>
                </c:pt>
                <c:pt idx="18">
                  <c:v>77.307610798518084</c:v>
                </c:pt>
                <c:pt idx="19">
                  <c:v>80.678624467414011</c:v>
                </c:pt>
                <c:pt idx="20">
                  <c:v>78.967766172267972</c:v>
                </c:pt>
                <c:pt idx="21">
                  <c:v>80.862372345105655</c:v>
                </c:pt>
                <c:pt idx="22">
                  <c:v>77.789438810008292</c:v>
                </c:pt>
                <c:pt idx="23">
                  <c:v>78.353737044228012</c:v>
                </c:pt>
                <c:pt idx="24">
                  <c:v>78.781458100522244</c:v>
                </c:pt>
                <c:pt idx="25">
                  <c:v>78.59557852383395</c:v>
                </c:pt>
                <c:pt idx="26">
                  <c:v>77.859482817484505</c:v>
                </c:pt>
                <c:pt idx="27">
                  <c:v>78.867618072614562</c:v>
                </c:pt>
                <c:pt idx="28">
                  <c:v>79.747376164586356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1B3-4D8A-A17C-45BA419197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077288656"/>
        <c:axId val="2077293648"/>
      </c:barChart>
      <c:catAx>
        <c:axId val="20772886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bg1"/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>
                    <a:lumMod val="50000"/>
                  </a:schemeClr>
                </a:solidFill>
                <a:latin typeface="Gotham Medium" pitchFamily="50" charset="0"/>
                <a:ea typeface="+mn-ea"/>
                <a:cs typeface="Gotham Medium" pitchFamily="50" charset="0"/>
              </a:defRPr>
            </a:pPr>
            <a:endParaRPr lang="en-US"/>
          </a:p>
        </c:txPr>
        <c:crossAx val="2077293648"/>
        <c:crosses val="autoZero"/>
        <c:auto val="1"/>
        <c:lblAlgn val="ctr"/>
        <c:lblOffset val="100"/>
        <c:noMultiLvlLbl val="0"/>
      </c:catAx>
      <c:valAx>
        <c:axId val="2077293648"/>
        <c:scaling>
          <c:orientation val="minMax"/>
          <c:max val="90"/>
        </c:scaling>
        <c:delete val="0"/>
        <c:axPos val="l"/>
        <c:majorGridlines>
          <c:spPr>
            <a:ln w="9525" cap="flat" cmpd="sng" algn="ctr">
              <a:solidFill>
                <a:schemeClr val="bg1"/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Gotham Medium" pitchFamily="50" charset="0"/>
                    <a:ea typeface="+mn-ea"/>
                    <a:cs typeface="Gotham Medium" pitchFamily="50" charset="0"/>
                  </a:defRPr>
                </a:pPr>
                <a:r>
                  <a:rPr lang="en-US"/>
                  <a:t>Years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bg1">
                      <a:lumMod val="50000"/>
                    </a:schemeClr>
                  </a:solidFill>
                  <a:latin typeface="Gotham Medium" pitchFamily="50" charset="0"/>
                  <a:ea typeface="+mn-ea"/>
                  <a:cs typeface="Gotham Medium" pitchFamily="50" charset="0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solidFill>
              <a:schemeClr val="bg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>
                    <a:lumMod val="50000"/>
                  </a:schemeClr>
                </a:solidFill>
                <a:latin typeface="Gotham Medium" pitchFamily="50" charset="0"/>
                <a:ea typeface="+mn-ea"/>
                <a:cs typeface="Gotham Medium" pitchFamily="50" charset="0"/>
              </a:defRPr>
            </a:pPr>
            <a:endParaRPr lang="en-US"/>
          </a:p>
        </c:txPr>
        <c:crossAx val="2077288656"/>
        <c:crosses val="autoZero"/>
        <c:crossBetween val="between"/>
      </c:valAx>
      <c:spPr>
        <a:solidFill>
          <a:srgbClr val="F2F2F2">
            <a:alpha val="50196"/>
          </a:srgbClr>
        </a:solidFill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bg1">
                  <a:lumMod val="50000"/>
                </a:schemeClr>
              </a:solidFill>
              <a:latin typeface="Gotham Medium" pitchFamily="50" charset="0"/>
              <a:ea typeface="+mn-ea"/>
              <a:cs typeface="Gotham Medium" pitchFamily="50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bg1">
              <a:lumMod val="50000"/>
            </a:schemeClr>
          </a:solidFill>
          <a:latin typeface="Gotham Medium" pitchFamily="50" charset="0"/>
          <a:cs typeface="Gotham Medium" pitchFamily="50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'F2.7'!$C$6:$E$6</c:f>
          <c:strCache>
            <c:ptCount val="3"/>
            <c:pt idx="0">
              <c:v>50-64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bg1">
                  <a:lumMod val="50000"/>
                </a:schemeClr>
              </a:solidFill>
              <a:latin typeface="Gotham Medium" pitchFamily="50" charset="0"/>
              <a:ea typeface="+mn-ea"/>
              <a:cs typeface="Gotham Medium" pitchFamily="50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1739353806629453"/>
          <c:y val="0.28143588228355165"/>
          <c:w val="0.83939658348120683"/>
          <c:h val="0.6081914740861983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'F2.7'!$C$7</c:f>
              <c:strCache>
                <c:ptCount val="1"/>
                <c:pt idx="0">
                  <c:v>CMNN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'F2.7'!$B$8:$B$14</c:f>
              <c:numCache>
                <c:formatCode>General</c:formatCode>
                <c:ptCount val="7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  <c:pt idx="6">
                  <c:v>2019</c:v>
                </c:pt>
              </c:numCache>
            </c:numRef>
          </c:cat>
          <c:val>
            <c:numRef>
              <c:f>'F2.7'!$C$8:$C$14</c:f>
              <c:numCache>
                <c:formatCode>_(* #,##0_);_(* \(#,##0\);_(* "-"??_);_(@_)</c:formatCode>
                <c:ptCount val="7"/>
                <c:pt idx="0">
                  <c:v>366519.02651218098</c:v>
                </c:pt>
                <c:pt idx="1">
                  <c:v>392432.93699892901</c:v>
                </c:pt>
                <c:pt idx="2">
                  <c:v>438269.63560869201</c:v>
                </c:pt>
                <c:pt idx="3">
                  <c:v>497205.89639951999</c:v>
                </c:pt>
                <c:pt idx="4">
                  <c:v>578330.20460427296</c:v>
                </c:pt>
                <c:pt idx="5">
                  <c:v>696619.73673818097</c:v>
                </c:pt>
                <c:pt idx="6">
                  <c:v>767156.37664325198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B0F-48D6-A686-7642AD3B956A}"/>
            </c:ext>
          </c:extLst>
        </c:ser>
        <c:ser>
          <c:idx val="1"/>
          <c:order val="1"/>
          <c:tx>
            <c:strRef>
              <c:f>'F2.7'!$D$7</c:f>
              <c:strCache>
                <c:ptCount val="1"/>
                <c:pt idx="0">
                  <c:v>Injuries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'F2.7'!$B$8:$B$14</c:f>
              <c:numCache>
                <c:formatCode>General</c:formatCode>
                <c:ptCount val="7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  <c:pt idx="6">
                  <c:v>2019</c:v>
                </c:pt>
              </c:numCache>
            </c:numRef>
          </c:cat>
          <c:val>
            <c:numRef>
              <c:f>'F2.7'!$D$8:$D$14</c:f>
              <c:numCache>
                <c:formatCode>_(* #,##0_);_(* \(#,##0\);_(* "-"??_);_(@_)</c:formatCode>
                <c:ptCount val="7"/>
                <c:pt idx="0">
                  <c:v>489156.653520311</c:v>
                </c:pt>
                <c:pt idx="1">
                  <c:v>477384.520695535</c:v>
                </c:pt>
                <c:pt idx="2">
                  <c:v>561454.03973631701</c:v>
                </c:pt>
                <c:pt idx="3">
                  <c:v>677702.62368144398</c:v>
                </c:pt>
                <c:pt idx="4">
                  <c:v>821587.43997076398</c:v>
                </c:pt>
                <c:pt idx="5">
                  <c:v>927077.80680783198</c:v>
                </c:pt>
                <c:pt idx="6">
                  <c:v>1033498.2293308401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B0F-48D6-A686-7642AD3B956A}"/>
            </c:ext>
          </c:extLst>
        </c:ser>
        <c:ser>
          <c:idx val="2"/>
          <c:order val="2"/>
          <c:tx>
            <c:strRef>
              <c:f>'F2.7'!$E$7</c:f>
              <c:strCache>
                <c:ptCount val="1"/>
                <c:pt idx="0">
                  <c:v>NCDs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'F2.7'!$B$8:$B$14</c:f>
              <c:numCache>
                <c:formatCode>General</c:formatCode>
                <c:ptCount val="7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  <c:pt idx="6">
                  <c:v>2019</c:v>
                </c:pt>
              </c:numCache>
            </c:numRef>
          </c:cat>
          <c:val>
            <c:numRef>
              <c:f>'F2.7'!$E$8:$E$14</c:f>
              <c:numCache>
                <c:formatCode>_(* #,##0_);_(* \(#,##0\);_(* "-"??_);_(@_)</c:formatCode>
                <c:ptCount val="7"/>
                <c:pt idx="0">
                  <c:v>4664823.3916090596</c:v>
                </c:pt>
                <c:pt idx="1">
                  <c:v>5337430.1400596797</c:v>
                </c:pt>
                <c:pt idx="2">
                  <c:v>6370502.9987561796</c:v>
                </c:pt>
                <c:pt idx="3">
                  <c:v>7720538.7887961902</c:v>
                </c:pt>
                <c:pt idx="4">
                  <c:v>9178623.62179677</c:v>
                </c:pt>
                <c:pt idx="5">
                  <c:v>10899098.1367121</c:v>
                </c:pt>
                <c:pt idx="6">
                  <c:v>12204370.9334375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B0F-48D6-A686-7642AD3B95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2082126448"/>
        <c:axId val="529431584"/>
      </c:barChart>
      <c:catAx>
        <c:axId val="20821264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bg1"/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>
                    <a:lumMod val="50000"/>
                  </a:schemeClr>
                </a:solidFill>
                <a:latin typeface="Gotham Medium" pitchFamily="50" charset="0"/>
                <a:ea typeface="+mn-ea"/>
                <a:cs typeface="Gotham Medium" pitchFamily="50" charset="0"/>
              </a:defRPr>
            </a:pPr>
            <a:endParaRPr lang="en-US"/>
          </a:p>
        </c:txPr>
        <c:crossAx val="529431584"/>
        <c:crosses val="autoZero"/>
        <c:auto val="1"/>
        <c:lblAlgn val="ctr"/>
        <c:lblOffset val="100"/>
        <c:noMultiLvlLbl val="0"/>
      </c:catAx>
      <c:valAx>
        <c:axId val="5294315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/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Gotham Medium" pitchFamily="50" charset="0"/>
                    <a:ea typeface="+mn-ea"/>
                    <a:cs typeface="Gotham Medium" pitchFamily="50" charset="0"/>
                  </a:defRPr>
                </a:pPr>
                <a:r>
                  <a:rPr lang="en-US"/>
                  <a:t>Million years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bg1">
                      <a:lumMod val="50000"/>
                    </a:schemeClr>
                  </a:solidFill>
                  <a:latin typeface="Gotham Medium" pitchFamily="50" charset="0"/>
                  <a:ea typeface="+mn-ea"/>
                  <a:cs typeface="Gotham Medium" pitchFamily="50" charset="0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solidFill>
              <a:schemeClr val="bg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>
                    <a:lumMod val="50000"/>
                  </a:schemeClr>
                </a:solidFill>
                <a:latin typeface="Gotham Medium" pitchFamily="50" charset="0"/>
                <a:ea typeface="+mn-ea"/>
                <a:cs typeface="Gotham Medium" pitchFamily="50" charset="0"/>
              </a:defRPr>
            </a:pPr>
            <a:endParaRPr lang="en-US"/>
          </a:p>
        </c:txPr>
        <c:crossAx val="2082126448"/>
        <c:crosses val="autoZero"/>
        <c:crossBetween val="between"/>
        <c:dispUnits>
          <c:builtInUnit val="millions"/>
        </c:dispUnits>
      </c:valAx>
      <c:spPr>
        <a:solidFill>
          <a:srgbClr val="F2F2F2">
            <a:alpha val="50196"/>
          </a:srgbClr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bg1">
              <a:lumMod val="50000"/>
            </a:schemeClr>
          </a:solidFill>
          <a:latin typeface="Gotham Medium" pitchFamily="50" charset="0"/>
          <a:cs typeface="Gotham Medium" pitchFamily="50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'F2.7'!$F$6:$H$6</c:f>
          <c:strCache>
            <c:ptCount val="3"/>
            <c:pt idx="0">
              <c:v>65-79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bg1">
                  <a:lumMod val="50000"/>
                </a:schemeClr>
              </a:solidFill>
              <a:latin typeface="Gotham Medium" pitchFamily="50" charset="0"/>
              <a:ea typeface="+mn-ea"/>
              <a:cs typeface="Gotham Medium" pitchFamily="50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'F2.7'!$F$7</c:f>
              <c:strCache>
                <c:ptCount val="1"/>
                <c:pt idx="0">
                  <c:v>CMNN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'F2.7'!$B$8:$B$14</c:f>
              <c:numCache>
                <c:formatCode>General</c:formatCode>
                <c:ptCount val="7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  <c:pt idx="6">
                  <c:v>2019</c:v>
                </c:pt>
              </c:numCache>
            </c:numRef>
          </c:cat>
          <c:val>
            <c:numRef>
              <c:f>'F2.7'!$F$8:$F$14</c:f>
              <c:numCache>
                <c:formatCode>_(* #,##0_);_(* \(#,##0\);_(* "-"??_);_(@_)</c:formatCode>
                <c:ptCount val="7"/>
                <c:pt idx="0">
                  <c:v>186215.03932650699</c:v>
                </c:pt>
                <c:pt idx="1">
                  <c:v>202332.56910036699</c:v>
                </c:pt>
                <c:pt idx="2">
                  <c:v>223710.46739933101</c:v>
                </c:pt>
                <c:pt idx="3">
                  <c:v>246955.274098731</c:v>
                </c:pt>
                <c:pt idx="4">
                  <c:v>275566.22870497103</c:v>
                </c:pt>
                <c:pt idx="5">
                  <c:v>331164.45897907601</c:v>
                </c:pt>
                <c:pt idx="6">
                  <c:v>380646.38349338202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DB-4650-8A73-7DED53403E22}"/>
            </c:ext>
          </c:extLst>
        </c:ser>
        <c:ser>
          <c:idx val="1"/>
          <c:order val="1"/>
          <c:tx>
            <c:strRef>
              <c:f>'F2.7'!$G$7</c:f>
              <c:strCache>
                <c:ptCount val="1"/>
                <c:pt idx="0">
                  <c:v>Injuries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'F2.7'!$B$8:$B$14</c:f>
              <c:numCache>
                <c:formatCode>General</c:formatCode>
                <c:ptCount val="7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  <c:pt idx="6">
                  <c:v>2019</c:v>
                </c:pt>
              </c:numCache>
            </c:numRef>
          </c:cat>
          <c:val>
            <c:numRef>
              <c:f>'F2.7'!$G$8:$G$14</c:f>
              <c:numCache>
                <c:formatCode>_(* #,##0_);_(* \(#,##0\);_(* "-"??_);_(@_)</c:formatCode>
                <c:ptCount val="7"/>
                <c:pt idx="0">
                  <c:v>268446.38564222399</c:v>
                </c:pt>
                <c:pt idx="1">
                  <c:v>277169.582302125</c:v>
                </c:pt>
                <c:pt idx="2">
                  <c:v>326987.16207524599</c:v>
                </c:pt>
                <c:pt idx="3">
                  <c:v>387240.10152512102</c:v>
                </c:pt>
                <c:pt idx="4">
                  <c:v>455254.305575618</c:v>
                </c:pt>
                <c:pt idx="5">
                  <c:v>524643.74565788405</c:v>
                </c:pt>
                <c:pt idx="6">
                  <c:v>617743.51443331304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CDB-4650-8A73-7DED53403E22}"/>
            </c:ext>
          </c:extLst>
        </c:ser>
        <c:ser>
          <c:idx val="2"/>
          <c:order val="2"/>
          <c:tx>
            <c:strRef>
              <c:f>'F2.7'!$H$7</c:f>
              <c:strCache>
                <c:ptCount val="1"/>
                <c:pt idx="0">
                  <c:v>NCDs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'F2.7'!$B$8:$B$14</c:f>
              <c:numCache>
                <c:formatCode>General</c:formatCode>
                <c:ptCount val="7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  <c:pt idx="6">
                  <c:v>2019</c:v>
                </c:pt>
              </c:numCache>
            </c:numRef>
          </c:cat>
          <c:val>
            <c:numRef>
              <c:f>'F2.7'!$H$8:$H$14</c:f>
              <c:numCache>
                <c:formatCode>_(* #,##0_);_(* \(#,##0\);_(* "-"??_);_(@_)</c:formatCode>
                <c:ptCount val="7"/>
                <c:pt idx="0">
                  <c:v>2951995.9325029799</c:v>
                </c:pt>
                <c:pt idx="1">
                  <c:v>3509400.9731870699</c:v>
                </c:pt>
                <c:pt idx="2">
                  <c:v>4201257.3094577603</c:v>
                </c:pt>
                <c:pt idx="3">
                  <c:v>4982530.2827155702</c:v>
                </c:pt>
                <c:pt idx="4">
                  <c:v>5782574.8734148797</c:v>
                </c:pt>
                <c:pt idx="5">
                  <c:v>6946724.2586911703</c:v>
                </c:pt>
                <c:pt idx="6">
                  <c:v>8087212.5862532798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CDB-4650-8A73-7DED53403E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2082126448"/>
        <c:axId val="529431584"/>
      </c:barChart>
      <c:catAx>
        <c:axId val="20821264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bg1"/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>
                    <a:lumMod val="50000"/>
                  </a:schemeClr>
                </a:solidFill>
                <a:latin typeface="Gotham Medium" pitchFamily="50" charset="0"/>
                <a:ea typeface="+mn-ea"/>
                <a:cs typeface="Gotham Medium" pitchFamily="50" charset="0"/>
              </a:defRPr>
            </a:pPr>
            <a:endParaRPr lang="en-US"/>
          </a:p>
        </c:txPr>
        <c:crossAx val="529431584"/>
        <c:crosses val="autoZero"/>
        <c:auto val="1"/>
        <c:lblAlgn val="ctr"/>
        <c:lblOffset val="100"/>
        <c:noMultiLvlLbl val="0"/>
      </c:catAx>
      <c:valAx>
        <c:axId val="529431584"/>
        <c:scaling>
          <c:orientation val="minMax"/>
          <c:max val="16000000"/>
        </c:scaling>
        <c:delete val="0"/>
        <c:axPos val="l"/>
        <c:majorGridlines>
          <c:spPr>
            <a:ln w="9525" cap="flat" cmpd="sng" algn="ctr">
              <a:solidFill>
                <a:schemeClr val="bg1"/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solidFill>
              <a:schemeClr val="bg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>
                    <a:lumMod val="50000"/>
                  </a:schemeClr>
                </a:solidFill>
                <a:latin typeface="Gotham Medium" pitchFamily="50" charset="0"/>
                <a:ea typeface="+mn-ea"/>
                <a:cs typeface="Gotham Medium" pitchFamily="50" charset="0"/>
              </a:defRPr>
            </a:pPr>
            <a:endParaRPr lang="en-US"/>
          </a:p>
        </c:txPr>
        <c:crossAx val="2082126448"/>
        <c:crosses val="autoZero"/>
        <c:crossBetween val="between"/>
        <c:dispUnits>
          <c:builtInUnit val="millions"/>
        </c:dispUnits>
      </c:valAx>
      <c:spPr>
        <a:solidFill>
          <a:srgbClr val="F2F2F2">
            <a:alpha val="50196"/>
          </a:srgbClr>
        </a:solidFill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bg1">
                  <a:lumMod val="50000"/>
                </a:schemeClr>
              </a:solidFill>
              <a:latin typeface="Gotham Medium" pitchFamily="50" charset="0"/>
              <a:ea typeface="+mn-ea"/>
              <a:cs typeface="Gotham Medium" pitchFamily="50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bg1">
              <a:lumMod val="50000"/>
            </a:schemeClr>
          </a:solidFill>
          <a:latin typeface="Gotham Medium" pitchFamily="50" charset="0"/>
          <a:cs typeface="Gotham Medium" pitchFamily="50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1942904522022266"/>
          <c:y val="1.8683651804670912E-2"/>
          <c:w val="0.74752679809360356"/>
          <c:h val="0.87181197642172781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'F1.2'!$F$2</c:f>
              <c:strCache>
                <c:ptCount val="1"/>
                <c:pt idx="0">
                  <c:v>10% of older population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17CF-46C5-9A9D-C783B5B3E611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17CF-46C5-9A9D-C783B5B3E611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17CF-46C5-9A9D-C783B5B3E611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17CF-46C5-9A9D-C783B5B3E611}"/>
              </c:ext>
            </c:extLst>
          </c:dPt>
          <c:errBars>
            <c:errBarType val="plus"/>
            <c:errValType val="fixedVal"/>
            <c:noEndCap val="1"/>
            <c:val val="0.1"/>
            <c:spPr>
              <a:noFill/>
              <a:ln w="19050" cap="flat" cmpd="sng" algn="ctr">
                <a:solidFill>
                  <a:schemeClr val="accent2"/>
                </a:solidFill>
                <a:round/>
                <a:headEnd type="oval" w="lg" len="lg"/>
              </a:ln>
              <a:effectLst/>
            </c:spPr>
          </c:errBars>
          <c:cat>
            <c:strRef>
              <c:f>'F1.2'!$B$3:$B$34</c:f>
              <c:strCache>
                <c:ptCount val="30"/>
                <c:pt idx="0">
                  <c:v>Europe</c:v>
                </c:pt>
                <c:pt idx="1">
                  <c:v>Asia</c:v>
                </c:pt>
                <c:pt idx="2">
                  <c:v>United States of America</c:v>
                </c:pt>
                <c:pt idx="3">
                  <c:v>Latin America and the Caribbean</c:v>
                </c:pt>
                <c:pt idx="4">
                  <c:v>Haiti</c:v>
                </c:pt>
                <c:pt idx="5">
                  <c:v>Guatemala</c:v>
                </c:pt>
                <c:pt idx="6">
                  <c:v>Honduras</c:v>
                </c:pt>
                <c:pt idx="7">
                  <c:v>Belize</c:v>
                </c:pt>
                <c:pt idx="8">
                  <c:v>Nicaragua</c:v>
                </c:pt>
                <c:pt idx="9">
                  <c:v>Paraguay</c:v>
                </c:pt>
                <c:pt idx="10">
                  <c:v>Bolivia</c:v>
                </c:pt>
                <c:pt idx="11">
                  <c:v>Suriname</c:v>
                </c:pt>
                <c:pt idx="12">
                  <c:v>Mexico</c:v>
                </c:pt>
                <c:pt idx="13">
                  <c:v>Dominican Republic</c:v>
                </c:pt>
                <c:pt idx="14">
                  <c:v>Ecuador</c:v>
                </c:pt>
                <c:pt idx="15">
                  <c:v>Venezuela</c:v>
                </c:pt>
                <c:pt idx="16">
                  <c:v>Guyana</c:v>
                </c:pt>
                <c:pt idx="17">
                  <c:v>Bahamas</c:v>
                </c:pt>
                <c:pt idx="18">
                  <c:v>El Salvador</c:v>
                </c:pt>
                <c:pt idx="19">
                  <c:v>Peru</c:v>
                </c:pt>
                <c:pt idx="20">
                  <c:v>Panama</c:v>
                </c:pt>
                <c:pt idx="21">
                  <c:v>Colombia</c:v>
                </c:pt>
                <c:pt idx="22">
                  <c:v>Jamaica</c:v>
                </c:pt>
                <c:pt idx="23">
                  <c:v>Brazil</c:v>
                </c:pt>
                <c:pt idx="24">
                  <c:v>Costa Rica</c:v>
                </c:pt>
                <c:pt idx="25">
                  <c:v>Trinidad and Tobago</c:v>
                </c:pt>
                <c:pt idx="26">
                  <c:v>Chile</c:v>
                </c:pt>
                <c:pt idx="27">
                  <c:v>Argentina</c:v>
                </c:pt>
                <c:pt idx="28">
                  <c:v>Barbados</c:v>
                </c:pt>
                <c:pt idx="29">
                  <c:v>Uruguay</c:v>
                </c:pt>
              </c:strCache>
            </c:strRef>
          </c:cat>
          <c:val>
            <c:numRef>
              <c:f>'F1.2'!$F$3:$F$34</c:f>
              <c:numCache>
                <c:formatCode>General</c:formatCode>
                <c:ptCount val="30"/>
                <c:pt idx="0">
                  <c:v>1966</c:v>
                </c:pt>
                <c:pt idx="1">
                  <c:v>2023</c:v>
                </c:pt>
                <c:pt idx="2">
                  <c:v>1966</c:v>
                </c:pt>
                <c:pt idx="3">
                  <c:v>2023</c:v>
                </c:pt>
                <c:pt idx="4">
                  <c:v>2049</c:v>
                </c:pt>
                <c:pt idx="5">
                  <c:v>2046</c:v>
                </c:pt>
                <c:pt idx="6">
                  <c:v>2041</c:v>
                </c:pt>
                <c:pt idx="7">
                  <c:v>2040</c:v>
                </c:pt>
                <c:pt idx="8">
                  <c:v>2037</c:v>
                </c:pt>
                <c:pt idx="9">
                  <c:v>2037</c:v>
                </c:pt>
                <c:pt idx="10">
                  <c:v>2035</c:v>
                </c:pt>
                <c:pt idx="11">
                  <c:v>2029</c:v>
                </c:pt>
                <c:pt idx="12">
                  <c:v>2028</c:v>
                </c:pt>
                <c:pt idx="13">
                  <c:v>2028</c:v>
                </c:pt>
                <c:pt idx="14">
                  <c:v>2028</c:v>
                </c:pt>
                <c:pt idx="15">
                  <c:v>2028</c:v>
                </c:pt>
                <c:pt idx="16">
                  <c:v>2028</c:v>
                </c:pt>
                <c:pt idx="17">
                  <c:v>2026</c:v>
                </c:pt>
                <c:pt idx="18">
                  <c:v>2025</c:v>
                </c:pt>
                <c:pt idx="19">
                  <c:v>2024</c:v>
                </c:pt>
                <c:pt idx="20">
                  <c:v>2024</c:v>
                </c:pt>
                <c:pt idx="21">
                  <c:v>2022</c:v>
                </c:pt>
                <c:pt idx="22">
                  <c:v>2022</c:v>
                </c:pt>
                <c:pt idx="23">
                  <c:v>2020</c:v>
                </c:pt>
                <c:pt idx="24">
                  <c:v>2018</c:v>
                </c:pt>
                <c:pt idx="25">
                  <c:v>2015</c:v>
                </c:pt>
                <c:pt idx="26">
                  <c:v>2011</c:v>
                </c:pt>
                <c:pt idx="27">
                  <c:v>1996</c:v>
                </c:pt>
                <c:pt idx="28">
                  <c:v>1974</c:v>
                </c:pt>
                <c:pt idx="29">
                  <c:v>1974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7CF-46C5-9A9D-C783B5B3E611}"/>
            </c:ext>
          </c:extLst>
        </c:ser>
        <c:ser>
          <c:idx val="1"/>
          <c:order val="1"/>
          <c:tx>
            <c:strRef>
              <c:f>'F1.2'!$G$2</c:f>
              <c:strCache>
                <c:ptCount val="1"/>
                <c:pt idx="0">
                  <c:v>20% of older population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17CF-46C5-9A9D-C783B5B3E611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17CF-46C5-9A9D-C783B5B3E611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E-17CF-46C5-9A9D-C783B5B3E611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0-17CF-46C5-9A9D-C783B5B3E611}"/>
              </c:ext>
            </c:extLst>
          </c:dPt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Gotham Medium" pitchFamily="50" charset="0"/>
                    <a:ea typeface="+mn-ea"/>
                    <a:cs typeface="Gotham Medium" pitchFamily="50" charset="0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errBars>
            <c:errBarType val="minus"/>
            <c:errValType val="percentage"/>
            <c:noEndCap val="1"/>
            <c:val val="98"/>
            <c:spPr>
              <a:noFill/>
              <a:ln w="9525" cap="flat" cmpd="sng" algn="ctr">
                <a:solidFill>
                  <a:schemeClr val="accent1"/>
                </a:solidFill>
                <a:round/>
                <a:headEnd type="oval" w="lg" len="lg"/>
              </a:ln>
              <a:effectLst/>
            </c:spPr>
          </c:errBars>
          <c:cat>
            <c:strRef>
              <c:f>'F1.2'!$B$3:$B$34</c:f>
              <c:strCache>
                <c:ptCount val="30"/>
                <c:pt idx="0">
                  <c:v>Europe</c:v>
                </c:pt>
                <c:pt idx="1">
                  <c:v>Asia</c:v>
                </c:pt>
                <c:pt idx="2">
                  <c:v>United States of America</c:v>
                </c:pt>
                <c:pt idx="3">
                  <c:v>Latin America and the Caribbean</c:v>
                </c:pt>
                <c:pt idx="4">
                  <c:v>Haiti</c:v>
                </c:pt>
                <c:pt idx="5">
                  <c:v>Guatemala</c:v>
                </c:pt>
                <c:pt idx="6">
                  <c:v>Honduras</c:v>
                </c:pt>
                <c:pt idx="7">
                  <c:v>Belize</c:v>
                </c:pt>
                <c:pt idx="8">
                  <c:v>Nicaragua</c:v>
                </c:pt>
                <c:pt idx="9">
                  <c:v>Paraguay</c:v>
                </c:pt>
                <c:pt idx="10">
                  <c:v>Bolivia</c:v>
                </c:pt>
                <c:pt idx="11">
                  <c:v>Suriname</c:v>
                </c:pt>
                <c:pt idx="12">
                  <c:v>Mexico</c:v>
                </c:pt>
                <c:pt idx="13">
                  <c:v>Dominican Republic</c:v>
                </c:pt>
                <c:pt idx="14">
                  <c:v>Ecuador</c:v>
                </c:pt>
                <c:pt idx="15">
                  <c:v>Venezuela</c:v>
                </c:pt>
                <c:pt idx="16">
                  <c:v>Guyana</c:v>
                </c:pt>
                <c:pt idx="17">
                  <c:v>Bahamas</c:v>
                </c:pt>
                <c:pt idx="18">
                  <c:v>El Salvador</c:v>
                </c:pt>
                <c:pt idx="19">
                  <c:v>Peru</c:v>
                </c:pt>
                <c:pt idx="20">
                  <c:v>Panama</c:v>
                </c:pt>
                <c:pt idx="21">
                  <c:v>Colombia</c:v>
                </c:pt>
                <c:pt idx="22">
                  <c:v>Jamaica</c:v>
                </c:pt>
                <c:pt idx="23">
                  <c:v>Brazil</c:v>
                </c:pt>
                <c:pt idx="24">
                  <c:v>Costa Rica</c:v>
                </c:pt>
                <c:pt idx="25">
                  <c:v>Trinidad and Tobago</c:v>
                </c:pt>
                <c:pt idx="26">
                  <c:v>Chile</c:v>
                </c:pt>
                <c:pt idx="27">
                  <c:v>Argentina</c:v>
                </c:pt>
                <c:pt idx="28">
                  <c:v>Barbados</c:v>
                </c:pt>
                <c:pt idx="29">
                  <c:v>Uruguay</c:v>
                </c:pt>
              </c:strCache>
            </c:strRef>
          </c:cat>
          <c:val>
            <c:numRef>
              <c:f>'F1.2'!$G$3:$G$34</c:f>
              <c:numCache>
                <c:formatCode>General</c:formatCode>
                <c:ptCount val="30"/>
                <c:pt idx="0">
                  <c:v>56</c:v>
                </c:pt>
                <c:pt idx="1">
                  <c:v>31</c:v>
                </c:pt>
                <c:pt idx="2">
                  <c:v>62</c:v>
                </c:pt>
                <c:pt idx="3">
                  <c:v>29</c:v>
                </c:pt>
                <c:pt idx="4">
                  <c:v>39</c:v>
                </c:pt>
                <c:pt idx="5">
                  <c:v>25</c:v>
                </c:pt>
                <c:pt idx="6">
                  <c:v>24</c:v>
                </c:pt>
                <c:pt idx="7">
                  <c:v>26</c:v>
                </c:pt>
                <c:pt idx="8">
                  <c:v>24</c:v>
                </c:pt>
                <c:pt idx="9">
                  <c:v>31</c:v>
                </c:pt>
                <c:pt idx="10">
                  <c:v>37</c:v>
                </c:pt>
                <c:pt idx="11">
                  <c:v>43</c:v>
                </c:pt>
                <c:pt idx="12">
                  <c:v>30</c:v>
                </c:pt>
                <c:pt idx="13">
                  <c:v>32</c:v>
                </c:pt>
                <c:pt idx="14">
                  <c:v>32</c:v>
                </c:pt>
                <c:pt idx="15">
                  <c:v>38</c:v>
                </c:pt>
                <c:pt idx="16">
                  <c:v>39</c:v>
                </c:pt>
                <c:pt idx="17">
                  <c:v>33</c:v>
                </c:pt>
                <c:pt idx="18">
                  <c:v>33</c:v>
                </c:pt>
                <c:pt idx="19">
                  <c:v>28</c:v>
                </c:pt>
                <c:pt idx="20">
                  <c:v>33</c:v>
                </c:pt>
                <c:pt idx="21">
                  <c:v>25</c:v>
                </c:pt>
                <c:pt idx="22">
                  <c:v>31</c:v>
                </c:pt>
                <c:pt idx="23">
                  <c:v>24</c:v>
                </c:pt>
                <c:pt idx="24">
                  <c:v>24</c:v>
                </c:pt>
                <c:pt idx="25">
                  <c:v>29</c:v>
                </c:pt>
                <c:pt idx="26">
                  <c:v>25</c:v>
                </c:pt>
                <c:pt idx="27">
                  <c:v>62</c:v>
                </c:pt>
                <c:pt idx="28">
                  <c:v>52</c:v>
                </c:pt>
                <c:pt idx="29">
                  <c:v>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17CF-46C5-9A9D-C783B5B3E6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5"/>
        <c:overlap val="100"/>
        <c:axId val="204707552"/>
        <c:axId val="1696262623"/>
        <c:extLst>
          <c:ext xmlns:c15="http://schemas.microsoft.com/office/drawing/2012/chart" uri="{02D57815-91ED-43cb-92C2-25804820EDAC}">
            <c15:filteredBarSeries>
              <c15:ser>
                <c:idx val="2"/>
                <c:order val="2"/>
                <c:tx>
                  <c:strRef>
                    <c:extLst>
                      <c:ext uri="{02D57815-91ED-43cb-92C2-25804820EDAC}">
                        <c15:formulaRef>
                          <c15:sqref>'F1.2'!$E$2</c15:sqref>
                        </c15:formulaRef>
                      </c:ext>
                    </c:extLst>
                    <c:strCache>
                      <c:ptCount val="1"/>
                      <c:pt idx="0">
                        <c:v>GDP pc (thousand)</c:v>
                      </c:pt>
                    </c:strCache>
                  </c:strRef>
                </c:tx>
                <c:spPr>
                  <a:noFill/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'F1.2'!$B$3:$B$34</c15:sqref>
                        </c15:formulaRef>
                      </c:ext>
                    </c:extLst>
                    <c:strCache>
                      <c:ptCount val="30"/>
                      <c:pt idx="0">
                        <c:v>Europe</c:v>
                      </c:pt>
                      <c:pt idx="1">
                        <c:v>Asia</c:v>
                      </c:pt>
                      <c:pt idx="2">
                        <c:v>United States of America</c:v>
                      </c:pt>
                      <c:pt idx="3">
                        <c:v>Latin America and the Caribbean</c:v>
                      </c:pt>
                      <c:pt idx="4">
                        <c:v>Haiti</c:v>
                      </c:pt>
                      <c:pt idx="5">
                        <c:v>Guatemala</c:v>
                      </c:pt>
                      <c:pt idx="6">
                        <c:v>Honduras</c:v>
                      </c:pt>
                      <c:pt idx="7">
                        <c:v>Belize</c:v>
                      </c:pt>
                      <c:pt idx="8">
                        <c:v>Nicaragua</c:v>
                      </c:pt>
                      <c:pt idx="9">
                        <c:v>Paraguay</c:v>
                      </c:pt>
                      <c:pt idx="10">
                        <c:v>Bolivia</c:v>
                      </c:pt>
                      <c:pt idx="11">
                        <c:v>Suriname</c:v>
                      </c:pt>
                      <c:pt idx="12">
                        <c:v>Mexico</c:v>
                      </c:pt>
                      <c:pt idx="13">
                        <c:v>Dominican Republic</c:v>
                      </c:pt>
                      <c:pt idx="14">
                        <c:v>Ecuador</c:v>
                      </c:pt>
                      <c:pt idx="15">
                        <c:v>Venezuela</c:v>
                      </c:pt>
                      <c:pt idx="16">
                        <c:v>Guyana</c:v>
                      </c:pt>
                      <c:pt idx="17">
                        <c:v>Bahamas</c:v>
                      </c:pt>
                      <c:pt idx="18">
                        <c:v>El Salvador</c:v>
                      </c:pt>
                      <c:pt idx="19">
                        <c:v>Peru</c:v>
                      </c:pt>
                      <c:pt idx="20">
                        <c:v>Panama</c:v>
                      </c:pt>
                      <c:pt idx="21">
                        <c:v>Colombia</c:v>
                      </c:pt>
                      <c:pt idx="22">
                        <c:v>Jamaica</c:v>
                      </c:pt>
                      <c:pt idx="23">
                        <c:v>Brazil</c:v>
                      </c:pt>
                      <c:pt idx="24">
                        <c:v>Costa Rica</c:v>
                      </c:pt>
                      <c:pt idx="25">
                        <c:v>Trinidad and Tobago</c:v>
                      </c:pt>
                      <c:pt idx="26">
                        <c:v>Chile</c:v>
                      </c:pt>
                      <c:pt idx="27">
                        <c:v>Argentina</c:v>
                      </c:pt>
                      <c:pt idx="28">
                        <c:v>Barbados</c:v>
                      </c:pt>
                      <c:pt idx="29">
                        <c:v>Uruguay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'F1.2'!$E$3:$E$34</c15:sqref>
                        </c15:formulaRef>
                      </c:ext>
                    </c:extLst>
                    <c:numCache>
                      <c:formatCode>_(* #,##0.0_);_(* \(#,##0.0\);_(* "-"??_);_(@_)</c:formatCode>
                      <c:ptCount val="30"/>
                      <c:pt idx="0">
                        <c:v>15.560376939760198</c:v>
                      </c:pt>
                      <c:pt idx="1">
                        <c:v>11.683188161947559</c:v>
                      </c:pt>
                      <c:pt idx="2">
                        <c:v>23.894408153854002</c:v>
                      </c:pt>
                      <c:pt idx="3">
                        <c:v>8.784152695470544</c:v>
                      </c:pt>
                      <c:pt idx="4">
                        <c:v>1.3112139581330378</c:v>
                      </c:pt>
                      <c:pt idx="5">
                        <c:v>6.3714501792890843</c:v>
                      </c:pt>
                      <c:pt idx="6">
                        <c:v>3.3744714569254421</c:v>
                      </c:pt>
                      <c:pt idx="7">
                        <c:v>4.8479378851876378</c:v>
                      </c:pt>
                      <c:pt idx="8">
                        <c:v>2.2498121762066727</c:v>
                      </c:pt>
                      <c:pt idx="9">
                        <c:v>8.3863786381826628</c:v>
                      </c:pt>
                      <c:pt idx="10">
                        <c:v>4.3657510134032664</c:v>
                      </c:pt>
                      <c:pt idx="11">
                        <c:v>7.7701522605793771</c:v>
                      </c:pt>
                      <c:pt idx="12">
                        <c:v>10.328358570815157</c:v>
                      </c:pt>
                      <c:pt idx="13">
                        <c:v>10.583516126805918</c:v>
                      </c:pt>
                      <c:pt idx="14">
                        <c:v>5.5947610193237436</c:v>
                      </c:pt>
                      <c:pt idx="15">
                        <c:v>0</c:v>
                      </c:pt>
                      <c:pt idx="16">
                        <c:v>30.128533305617985</c:v>
                      </c:pt>
                      <c:pt idx="17">
                        <c:v>31.31605321748847</c:v>
                      </c:pt>
                      <c:pt idx="18">
                        <c:v>4.104275237902602</c:v>
                      </c:pt>
                      <c:pt idx="19">
                        <c:v>6.8771160850723714</c:v>
                      </c:pt>
                      <c:pt idx="20">
                        <c:v>14.974632657150572</c:v>
                      </c:pt>
                      <c:pt idx="21">
                        <c:v>6.2962896501343044</c:v>
                      </c:pt>
                      <c:pt idx="22">
                        <c:v>4.8461884800688804</c:v>
                      </c:pt>
                      <c:pt idx="23">
                        <c:v>8.2287913508219503</c:v>
                      </c:pt>
                      <c:pt idx="24">
                        <c:v>12.505373263130499</c:v>
                      </c:pt>
                      <c:pt idx="25">
                        <c:v>18.214460619356</c:v>
                      </c:pt>
                      <c:pt idx="26">
                        <c:v>12.4064135712743</c:v>
                      </c:pt>
                      <c:pt idx="27">
                        <c:v>10.430682492713601</c:v>
                      </c:pt>
                      <c:pt idx="28">
                        <c:v>11.6457862647288</c:v>
                      </c:pt>
                      <c:pt idx="29">
                        <c:v>6.4185169565408797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2-17CF-46C5-9A9D-C783B5B3E611}"/>
                  </c:ext>
                </c:extLst>
              </c15:ser>
            </c15:filteredBarSeries>
          </c:ext>
        </c:extLst>
      </c:barChart>
      <c:catAx>
        <c:axId val="20470755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bg1">
                    <a:lumMod val="50000"/>
                  </a:schemeClr>
                </a:solidFill>
                <a:latin typeface="Gotham Medium" pitchFamily="50" charset="0"/>
                <a:ea typeface="+mn-ea"/>
                <a:cs typeface="Gotham Medium" pitchFamily="50" charset="0"/>
              </a:defRPr>
            </a:pPr>
            <a:endParaRPr lang="en-US"/>
          </a:p>
        </c:txPr>
        <c:crossAx val="1696262623"/>
        <c:crosses val="autoZero"/>
        <c:auto val="1"/>
        <c:lblAlgn val="ctr"/>
        <c:lblOffset val="100"/>
        <c:noMultiLvlLbl val="0"/>
      </c:catAx>
      <c:valAx>
        <c:axId val="1696262623"/>
        <c:scaling>
          <c:orientation val="minMax"/>
          <c:max val="2090"/>
          <c:min val="1960"/>
        </c:scaling>
        <c:delete val="0"/>
        <c:axPos val="b"/>
        <c:majorGridlines>
          <c:spPr>
            <a:ln w="9525" cap="flat" cmpd="sng" algn="ctr">
              <a:solidFill>
                <a:schemeClr val="bg2"/>
              </a:solidFill>
              <a:prstDash val="solid"/>
              <a:miter lim="800000"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bg1">
                    <a:lumMod val="50000"/>
                  </a:schemeClr>
                </a:solidFill>
                <a:latin typeface="Gotham Medium" pitchFamily="50" charset="0"/>
                <a:ea typeface="+mn-ea"/>
                <a:cs typeface="Gotham Medium" pitchFamily="50" charset="0"/>
              </a:defRPr>
            </a:pPr>
            <a:endParaRPr lang="en-US"/>
          </a:p>
        </c:txPr>
        <c:crossAx val="2047075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accent2"/>
                </a:solidFill>
                <a:latin typeface="Gotham Medium" pitchFamily="50" charset="0"/>
                <a:ea typeface="+mn-ea"/>
                <a:cs typeface="Gotham Medium" pitchFamily="50" charset="0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accent1"/>
                </a:solidFill>
                <a:latin typeface="Gotham Medium" pitchFamily="50" charset="0"/>
                <a:ea typeface="+mn-ea"/>
                <a:cs typeface="Gotham Medium" pitchFamily="50" charset="0"/>
              </a:defRPr>
            </a:pPr>
            <a:endParaRPr lang="en-US"/>
          </a:p>
        </c:txPr>
      </c:legendEntry>
      <c:layout>
        <c:manualLayout>
          <c:xMode val="edge"/>
          <c:yMode val="edge"/>
          <c:x val="0"/>
          <c:y val="0.94656387786847118"/>
          <c:w val="0.90249800199891139"/>
          <c:h val="3.080189844391244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bg1">
                  <a:lumMod val="50000"/>
                </a:schemeClr>
              </a:solidFill>
              <a:latin typeface="Gotham Medium" pitchFamily="50" charset="0"/>
              <a:ea typeface="+mn-ea"/>
              <a:cs typeface="Gotham Medium" pitchFamily="50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chemeClr val="bg1">
              <a:lumMod val="50000"/>
            </a:schemeClr>
          </a:solidFill>
          <a:latin typeface="Gotham Medium" pitchFamily="50" charset="0"/>
          <a:cs typeface="Gotham Medium" pitchFamily="50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'F2.7'!$I$6:$K$6</c:f>
          <c:strCache>
            <c:ptCount val="3"/>
            <c:pt idx="0">
              <c:v>80+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bg1">
                  <a:lumMod val="50000"/>
                </a:schemeClr>
              </a:solidFill>
              <a:latin typeface="Gotham Medium" pitchFamily="50" charset="0"/>
              <a:ea typeface="+mn-ea"/>
              <a:cs typeface="Gotham Medium" pitchFamily="50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1739353806629453"/>
          <c:y val="0.27693365189418073"/>
          <c:w val="0.83939658348120683"/>
          <c:h val="0.6125803617272758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'F2.7'!$I$7</c:f>
              <c:strCache>
                <c:ptCount val="1"/>
                <c:pt idx="0">
                  <c:v>CMNN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'F2.7'!$B$8:$B$14</c:f>
              <c:numCache>
                <c:formatCode>General</c:formatCode>
                <c:ptCount val="7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  <c:pt idx="6">
                  <c:v>2019</c:v>
                </c:pt>
              </c:numCache>
            </c:numRef>
          </c:cat>
          <c:val>
            <c:numRef>
              <c:f>'F2.7'!$I$8:$I$14</c:f>
              <c:numCache>
                <c:formatCode>_(* #,##0_);_(* \(#,##0\);_(* "-"??_);_(@_)</c:formatCode>
                <c:ptCount val="7"/>
                <c:pt idx="0">
                  <c:v>50439.3498445152</c:v>
                </c:pt>
                <c:pt idx="1">
                  <c:v>57131.075000649398</c:v>
                </c:pt>
                <c:pt idx="2">
                  <c:v>64930.797920672601</c:v>
                </c:pt>
                <c:pt idx="3">
                  <c:v>75841.833749619196</c:v>
                </c:pt>
                <c:pt idx="4">
                  <c:v>91423.888848114104</c:v>
                </c:pt>
                <c:pt idx="5">
                  <c:v>110385.124204753</c:v>
                </c:pt>
                <c:pt idx="6">
                  <c:v>125377.90148994001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48-4A3E-BA97-0D0DBDC252C2}"/>
            </c:ext>
          </c:extLst>
        </c:ser>
        <c:ser>
          <c:idx val="1"/>
          <c:order val="1"/>
          <c:tx>
            <c:strRef>
              <c:f>'F2.7'!$J$7</c:f>
              <c:strCache>
                <c:ptCount val="1"/>
                <c:pt idx="0">
                  <c:v>Injuries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'F2.7'!$B$8:$B$14</c:f>
              <c:numCache>
                <c:formatCode>General</c:formatCode>
                <c:ptCount val="7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  <c:pt idx="6">
                  <c:v>2019</c:v>
                </c:pt>
              </c:numCache>
            </c:numRef>
          </c:cat>
          <c:val>
            <c:numRef>
              <c:f>'F2.7'!$J$8:$J$14</c:f>
              <c:numCache>
                <c:formatCode>_(* #,##0_);_(* \(#,##0\);_(* "-"??_);_(@_)</c:formatCode>
                <c:ptCount val="7"/>
                <c:pt idx="0">
                  <c:v>78684.248481512594</c:v>
                </c:pt>
                <c:pt idx="1">
                  <c:v>88028.750191950996</c:v>
                </c:pt>
                <c:pt idx="2">
                  <c:v>107514.522035883</c:v>
                </c:pt>
                <c:pt idx="3">
                  <c:v>134415.21069803101</c:v>
                </c:pt>
                <c:pt idx="4">
                  <c:v>171051.95661333401</c:v>
                </c:pt>
                <c:pt idx="5">
                  <c:v>205366.315607122</c:v>
                </c:pt>
                <c:pt idx="6">
                  <c:v>247218.162779056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248-4A3E-BA97-0D0DBDC252C2}"/>
            </c:ext>
          </c:extLst>
        </c:ser>
        <c:ser>
          <c:idx val="2"/>
          <c:order val="2"/>
          <c:tx>
            <c:strRef>
              <c:f>'F2.7'!$K$7</c:f>
              <c:strCache>
                <c:ptCount val="1"/>
                <c:pt idx="0">
                  <c:v>NCDs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'F2.7'!$B$8:$B$14</c:f>
              <c:numCache>
                <c:formatCode>General</c:formatCode>
                <c:ptCount val="7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  <c:pt idx="6">
                  <c:v>2019</c:v>
                </c:pt>
              </c:numCache>
            </c:numRef>
          </c:cat>
          <c:val>
            <c:numRef>
              <c:f>'F2.7'!$K$8:$K$14</c:f>
              <c:numCache>
                <c:formatCode>_(* #,##0_);_(* \(#,##0\);_(* "-"??_);_(@_)</c:formatCode>
                <c:ptCount val="7"/>
                <c:pt idx="0">
                  <c:v>832090.69930111396</c:v>
                </c:pt>
                <c:pt idx="1">
                  <c:v>1033804.72241086</c:v>
                </c:pt>
                <c:pt idx="2">
                  <c:v>1276170.0960900199</c:v>
                </c:pt>
                <c:pt idx="3">
                  <c:v>1605683.1725369401</c:v>
                </c:pt>
                <c:pt idx="4">
                  <c:v>2030716.5086546501</c:v>
                </c:pt>
                <c:pt idx="5">
                  <c:v>2494226.2760411701</c:v>
                </c:pt>
                <c:pt idx="6">
                  <c:v>2904554.3108633501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248-4A3E-BA97-0D0DBDC252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2082126448"/>
        <c:axId val="529431584"/>
      </c:barChart>
      <c:catAx>
        <c:axId val="20821264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bg1"/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>
                    <a:lumMod val="50000"/>
                  </a:schemeClr>
                </a:solidFill>
                <a:latin typeface="Gotham Medium" pitchFamily="50" charset="0"/>
                <a:ea typeface="+mn-ea"/>
                <a:cs typeface="Gotham Medium" pitchFamily="50" charset="0"/>
              </a:defRPr>
            </a:pPr>
            <a:endParaRPr lang="en-US"/>
          </a:p>
        </c:txPr>
        <c:crossAx val="529431584"/>
        <c:crosses val="autoZero"/>
        <c:auto val="1"/>
        <c:lblAlgn val="ctr"/>
        <c:lblOffset val="100"/>
        <c:noMultiLvlLbl val="0"/>
      </c:catAx>
      <c:valAx>
        <c:axId val="529431584"/>
        <c:scaling>
          <c:orientation val="minMax"/>
          <c:max val="16000000"/>
        </c:scaling>
        <c:delete val="0"/>
        <c:axPos val="l"/>
        <c:majorGridlines>
          <c:spPr>
            <a:ln w="9525" cap="flat" cmpd="sng" algn="ctr">
              <a:solidFill>
                <a:schemeClr val="bg1"/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solidFill>
              <a:schemeClr val="bg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>
                    <a:lumMod val="50000"/>
                  </a:schemeClr>
                </a:solidFill>
                <a:latin typeface="Gotham Medium" pitchFamily="50" charset="0"/>
                <a:ea typeface="+mn-ea"/>
                <a:cs typeface="Gotham Medium" pitchFamily="50" charset="0"/>
              </a:defRPr>
            </a:pPr>
            <a:endParaRPr lang="en-US"/>
          </a:p>
        </c:txPr>
        <c:crossAx val="2082126448"/>
        <c:crosses val="autoZero"/>
        <c:crossBetween val="between"/>
        <c:dispUnits>
          <c:builtInUnit val="millions"/>
        </c:dispUnits>
      </c:valAx>
      <c:spPr>
        <a:solidFill>
          <a:srgbClr val="F2F2F2">
            <a:alpha val="50196"/>
          </a:srgbClr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bg1">
              <a:lumMod val="50000"/>
            </a:schemeClr>
          </a:solidFill>
          <a:latin typeface="Gotham Medium" pitchFamily="50" charset="0"/>
          <a:cs typeface="Gotham Medium" pitchFamily="50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'F2.7'!$C$6:$E$6</c:f>
          <c:strCache>
            <c:ptCount val="3"/>
            <c:pt idx="0">
              <c:v>50-64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bg1">
                  <a:lumMod val="50000"/>
                </a:schemeClr>
              </a:solidFill>
              <a:latin typeface="Gotham Medium" pitchFamily="50" charset="0"/>
              <a:ea typeface="+mn-ea"/>
              <a:cs typeface="Gotham Medium" pitchFamily="50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4060521806834203"/>
          <c:y val="0.24998285214348204"/>
          <c:w val="0.83725325766379421"/>
          <c:h val="0.6129777986148301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'F2.7'!$C$7</c:f>
              <c:strCache>
                <c:ptCount val="1"/>
                <c:pt idx="0">
                  <c:v>CMNN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'F2.7'!$B$21:$B$27</c:f>
              <c:numCache>
                <c:formatCode>General</c:formatCode>
                <c:ptCount val="7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  <c:pt idx="6">
                  <c:v>2019</c:v>
                </c:pt>
              </c:numCache>
            </c:numRef>
          </c:cat>
          <c:val>
            <c:numRef>
              <c:f>'F2.7'!$C$21:$C$27</c:f>
              <c:numCache>
                <c:formatCode>0.00</c:formatCode>
                <c:ptCount val="7"/>
                <c:pt idx="0">
                  <c:v>1.1601376201599312</c:v>
                </c:pt>
                <c:pt idx="1">
                  <c:v>1.0827039181708302</c:v>
                </c:pt>
                <c:pt idx="2">
                  <c:v>1.0240337797200274</c:v>
                </c:pt>
                <c:pt idx="3">
                  <c:v>0.96882186955505856</c:v>
                </c:pt>
                <c:pt idx="4">
                  <c:v>0.93666227888408482</c:v>
                </c:pt>
                <c:pt idx="5">
                  <c:v>0.95268373669349493</c:v>
                </c:pt>
                <c:pt idx="6">
                  <c:v>0.9403670450934617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CE-4CF9-97EC-60D8F7DC2902}"/>
            </c:ext>
          </c:extLst>
        </c:ser>
        <c:ser>
          <c:idx val="1"/>
          <c:order val="1"/>
          <c:tx>
            <c:strRef>
              <c:f>'F2.7'!$D$7</c:f>
              <c:strCache>
                <c:ptCount val="1"/>
                <c:pt idx="0">
                  <c:v>Injuries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'F2.7'!$B$21:$B$27</c:f>
              <c:numCache>
                <c:formatCode>General</c:formatCode>
                <c:ptCount val="7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  <c:pt idx="6">
                  <c:v>2019</c:v>
                </c:pt>
              </c:numCache>
            </c:numRef>
          </c:cat>
          <c:val>
            <c:numRef>
              <c:f>'F2.7'!$D$21:$D$27</c:f>
              <c:numCache>
                <c:formatCode>0.00</c:formatCode>
                <c:ptCount val="7"/>
                <c:pt idx="0">
                  <c:v>1.5483208097017838</c:v>
                </c:pt>
                <c:pt idx="1">
                  <c:v>1.3170813209100491</c:v>
                </c:pt>
                <c:pt idx="2">
                  <c:v>1.3118588552267401</c:v>
                </c:pt>
                <c:pt idx="3">
                  <c:v>1.3205256165141062</c:v>
                </c:pt>
                <c:pt idx="4">
                  <c:v>1.3306411418579249</c:v>
                </c:pt>
                <c:pt idx="5">
                  <c:v>1.2678537552364004</c:v>
                </c:pt>
                <c:pt idx="6">
                  <c:v>1.2668442909614388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FCE-4CF9-97EC-60D8F7DC2902}"/>
            </c:ext>
          </c:extLst>
        </c:ser>
        <c:ser>
          <c:idx val="2"/>
          <c:order val="2"/>
          <c:tx>
            <c:strRef>
              <c:f>'F2.7'!$E$7</c:f>
              <c:strCache>
                <c:ptCount val="1"/>
                <c:pt idx="0">
                  <c:v>NCDs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'F2.7'!$B$21:$B$27</c:f>
              <c:numCache>
                <c:formatCode>General</c:formatCode>
                <c:ptCount val="7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  <c:pt idx="6">
                  <c:v>2019</c:v>
                </c:pt>
              </c:numCache>
            </c:numRef>
          </c:cat>
          <c:val>
            <c:numRef>
              <c:f>'F2.7'!$E$21:$E$27</c:f>
              <c:numCache>
                <c:formatCode>0.00</c:formatCode>
                <c:ptCount val="7"/>
                <c:pt idx="0">
                  <c:v>14.765501151487575</c:v>
                </c:pt>
                <c:pt idx="1">
                  <c:v>14.725717392119586</c:v>
                </c:pt>
                <c:pt idx="2">
                  <c:v>14.884924107219351</c:v>
                </c:pt>
                <c:pt idx="3">
                  <c:v>15.043721077120143</c:v>
                </c:pt>
                <c:pt idx="4">
                  <c:v>14.865677860443421</c:v>
                </c:pt>
                <c:pt idx="5">
                  <c:v>14.905396720584891</c:v>
                </c:pt>
                <c:pt idx="6">
                  <c:v>14.95990723836227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FCE-4CF9-97EC-60D8F7DC29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2082126448"/>
        <c:axId val="529431584"/>
      </c:barChart>
      <c:catAx>
        <c:axId val="20821264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bg1"/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>
                    <a:lumMod val="50000"/>
                  </a:schemeClr>
                </a:solidFill>
                <a:latin typeface="Gotham Medium" pitchFamily="50" charset="0"/>
                <a:ea typeface="+mn-ea"/>
                <a:cs typeface="Gotham Medium" pitchFamily="50" charset="0"/>
              </a:defRPr>
            </a:pPr>
            <a:endParaRPr lang="en-US"/>
          </a:p>
        </c:txPr>
        <c:crossAx val="529431584"/>
        <c:crosses val="autoZero"/>
        <c:auto val="1"/>
        <c:lblAlgn val="ctr"/>
        <c:lblOffset val="100"/>
        <c:noMultiLvlLbl val="0"/>
      </c:catAx>
      <c:valAx>
        <c:axId val="529431584"/>
        <c:scaling>
          <c:orientation val="minMax"/>
          <c:max val="35"/>
        </c:scaling>
        <c:delete val="0"/>
        <c:axPos val="l"/>
        <c:majorGridlines>
          <c:spPr>
            <a:ln w="9525" cap="flat" cmpd="sng" algn="ctr">
              <a:solidFill>
                <a:schemeClr val="bg1"/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Gotham Medium" pitchFamily="50" charset="0"/>
                    <a:ea typeface="+mn-ea"/>
                    <a:cs typeface="Gotham Medium" pitchFamily="50" charset="0"/>
                  </a:defRPr>
                </a:pPr>
                <a:r>
                  <a:rPr lang="en-US"/>
                  <a:t>Years per capita</a:t>
                </a:r>
              </a:p>
            </c:rich>
          </c:tx>
          <c:layout>
            <c:manualLayout>
              <c:xMode val="edge"/>
              <c:yMode val="edge"/>
              <c:x val="0"/>
              <c:y val="0.2899384076990376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bg1">
                      <a:lumMod val="50000"/>
                    </a:schemeClr>
                  </a:solidFill>
                  <a:latin typeface="Gotham Medium" pitchFamily="50" charset="0"/>
                  <a:ea typeface="+mn-ea"/>
                  <a:cs typeface="Gotham Medium" pitchFamily="50" charset="0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solidFill>
              <a:schemeClr val="bg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>
                    <a:lumMod val="50000"/>
                  </a:schemeClr>
                </a:solidFill>
                <a:latin typeface="Gotham Medium" pitchFamily="50" charset="0"/>
                <a:ea typeface="+mn-ea"/>
                <a:cs typeface="Gotham Medium" pitchFamily="50" charset="0"/>
              </a:defRPr>
            </a:pPr>
            <a:endParaRPr lang="en-US"/>
          </a:p>
        </c:txPr>
        <c:crossAx val="2082126448"/>
        <c:crosses val="autoZero"/>
        <c:crossBetween val="between"/>
      </c:valAx>
      <c:spPr>
        <a:solidFill>
          <a:srgbClr val="F2F2F2">
            <a:alpha val="50196"/>
          </a:srgbClr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bg1">
              <a:lumMod val="50000"/>
            </a:schemeClr>
          </a:solidFill>
          <a:latin typeface="Gotham Medium" pitchFamily="50" charset="0"/>
          <a:cs typeface="Gotham Medium" pitchFamily="50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'F2.7'!$F$6:$H$6</c:f>
          <c:strCache>
            <c:ptCount val="3"/>
            <c:pt idx="0">
              <c:v>65-79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bg1">
                  <a:lumMod val="50000"/>
                </a:schemeClr>
              </a:solidFill>
              <a:latin typeface="Gotham Medium" pitchFamily="50" charset="0"/>
              <a:ea typeface="+mn-ea"/>
              <a:cs typeface="Gotham Medium" pitchFamily="50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'F2.7'!$F$7</c:f>
              <c:strCache>
                <c:ptCount val="1"/>
                <c:pt idx="0">
                  <c:v>CMNN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'F2.7'!$B$21:$B$27</c:f>
              <c:numCache>
                <c:formatCode>General</c:formatCode>
                <c:ptCount val="7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  <c:pt idx="6">
                  <c:v>2019</c:v>
                </c:pt>
              </c:numCache>
            </c:numRef>
          </c:cat>
          <c:val>
            <c:numRef>
              <c:f>'F2.7'!$F$21:$F$27</c:f>
              <c:numCache>
                <c:formatCode>0.00</c:formatCode>
                <c:ptCount val="7"/>
                <c:pt idx="0">
                  <c:v>1.2998994565399939</c:v>
                </c:pt>
                <c:pt idx="1">
                  <c:v>1.1808193790505788</c:v>
                </c:pt>
                <c:pt idx="2">
                  <c:v>1.0942747811596221</c:v>
                </c:pt>
                <c:pt idx="3">
                  <c:v>1.0225855775789625</c:v>
                </c:pt>
                <c:pt idx="4">
                  <c:v>0.97689140572254329</c:v>
                </c:pt>
                <c:pt idx="5">
                  <c:v>0.98268287958235223</c:v>
                </c:pt>
                <c:pt idx="6">
                  <c:v>0.97141229630047787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89-40C7-B08D-7E97433658CE}"/>
            </c:ext>
          </c:extLst>
        </c:ser>
        <c:ser>
          <c:idx val="1"/>
          <c:order val="1"/>
          <c:tx>
            <c:strRef>
              <c:f>'F2.7'!$G$7</c:f>
              <c:strCache>
                <c:ptCount val="1"/>
                <c:pt idx="0">
                  <c:v>Injuries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'F2.7'!$B$21:$B$27</c:f>
              <c:numCache>
                <c:formatCode>General</c:formatCode>
                <c:ptCount val="7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  <c:pt idx="6">
                  <c:v>2019</c:v>
                </c:pt>
              </c:numCache>
            </c:numRef>
          </c:cat>
          <c:val>
            <c:numRef>
              <c:f>'F2.7'!$G$21:$G$27</c:f>
              <c:numCache>
                <c:formatCode>0.00</c:formatCode>
                <c:ptCount val="7"/>
                <c:pt idx="0">
                  <c:v>1.8739265747198994</c:v>
                </c:pt>
                <c:pt idx="1">
                  <c:v>1.6175705943977454</c:v>
                </c:pt>
                <c:pt idx="2">
                  <c:v>1.5994504386921939</c:v>
                </c:pt>
                <c:pt idx="3">
                  <c:v>1.6034731160327012</c:v>
                </c:pt>
                <c:pt idx="4">
                  <c:v>1.613891588330842</c:v>
                </c:pt>
                <c:pt idx="5">
                  <c:v>1.5568048223753845</c:v>
                </c:pt>
                <c:pt idx="6">
                  <c:v>1.5764858721975095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389-40C7-B08D-7E97433658CE}"/>
            </c:ext>
          </c:extLst>
        </c:ser>
        <c:ser>
          <c:idx val="2"/>
          <c:order val="2"/>
          <c:tx>
            <c:strRef>
              <c:f>'F2.7'!$H$7</c:f>
              <c:strCache>
                <c:ptCount val="1"/>
                <c:pt idx="0">
                  <c:v>NCDs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'F2.7'!$B$21:$B$27</c:f>
              <c:numCache>
                <c:formatCode>General</c:formatCode>
                <c:ptCount val="7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  <c:pt idx="6">
                  <c:v>2019</c:v>
                </c:pt>
              </c:numCache>
            </c:numRef>
          </c:cat>
          <c:val>
            <c:numRef>
              <c:f>'F2.7'!$H$21:$H$27</c:f>
              <c:numCache>
                <c:formatCode>0.00</c:formatCode>
                <c:ptCount val="7"/>
                <c:pt idx="0">
                  <c:v>20.606809859436911</c:v>
                </c:pt>
                <c:pt idx="1">
                  <c:v>20.480976920441503</c:v>
                </c:pt>
                <c:pt idx="2">
                  <c:v>20.550356790841438</c:v>
                </c:pt>
                <c:pt idx="3">
                  <c:v>20.631523767005689</c:v>
                </c:pt>
                <c:pt idx="4">
                  <c:v>20.499419407572045</c:v>
                </c:pt>
                <c:pt idx="5">
                  <c:v>20.613404648674983</c:v>
                </c:pt>
                <c:pt idx="6">
                  <c:v>20.638624428751495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389-40C7-B08D-7E97433658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2082126448"/>
        <c:axId val="529431584"/>
      </c:barChart>
      <c:catAx>
        <c:axId val="20821264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bg1"/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>
                    <a:lumMod val="50000"/>
                  </a:schemeClr>
                </a:solidFill>
                <a:latin typeface="Gotham Medium" pitchFamily="50" charset="0"/>
                <a:ea typeface="+mn-ea"/>
                <a:cs typeface="Gotham Medium" pitchFamily="50" charset="0"/>
              </a:defRPr>
            </a:pPr>
            <a:endParaRPr lang="en-US"/>
          </a:p>
        </c:txPr>
        <c:crossAx val="529431584"/>
        <c:crosses val="autoZero"/>
        <c:auto val="1"/>
        <c:lblAlgn val="ctr"/>
        <c:lblOffset val="100"/>
        <c:noMultiLvlLbl val="0"/>
      </c:catAx>
      <c:valAx>
        <c:axId val="529431584"/>
        <c:scaling>
          <c:orientation val="minMax"/>
          <c:max val="35"/>
        </c:scaling>
        <c:delete val="0"/>
        <c:axPos val="l"/>
        <c:majorGridlines>
          <c:spPr>
            <a:ln w="9525" cap="flat" cmpd="sng" algn="ctr">
              <a:solidFill>
                <a:schemeClr val="bg1"/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solidFill>
              <a:schemeClr val="bg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>
                    <a:lumMod val="50000"/>
                  </a:schemeClr>
                </a:solidFill>
                <a:latin typeface="Gotham Medium" pitchFamily="50" charset="0"/>
                <a:ea typeface="+mn-ea"/>
                <a:cs typeface="Gotham Medium" pitchFamily="50" charset="0"/>
              </a:defRPr>
            </a:pPr>
            <a:endParaRPr lang="en-US"/>
          </a:p>
        </c:txPr>
        <c:crossAx val="2082126448"/>
        <c:crosses val="autoZero"/>
        <c:crossBetween val="between"/>
      </c:valAx>
      <c:spPr>
        <a:solidFill>
          <a:srgbClr val="F2F2F2">
            <a:alpha val="50196"/>
          </a:srgbClr>
        </a:solidFill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bg1">
                  <a:lumMod val="50000"/>
                </a:schemeClr>
              </a:solidFill>
              <a:latin typeface="Gotham Medium" pitchFamily="50" charset="0"/>
              <a:ea typeface="+mn-ea"/>
              <a:cs typeface="Gotham Medium" pitchFamily="50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bg1">
              <a:lumMod val="50000"/>
            </a:schemeClr>
          </a:solidFill>
          <a:latin typeface="Gotham Medium" pitchFamily="50" charset="0"/>
          <a:cs typeface="Gotham Medium" pitchFamily="50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'F2.7'!$I$6:$K$6</c:f>
          <c:strCache>
            <c:ptCount val="3"/>
            <c:pt idx="0">
              <c:v>80+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bg1">
                  <a:lumMod val="50000"/>
                </a:schemeClr>
              </a:solidFill>
              <a:latin typeface="Gotham Medium" pitchFamily="50" charset="0"/>
              <a:ea typeface="+mn-ea"/>
              <a:cs typeface="Gotham Medium" pitchFamily="50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549118063801535"/>
          <c:y val="0.28651613119847763"/>
          <c:w val="0.85129894090948599"/>
          <c:h val="0.6029978824229790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'F2.7'!$I$7</c:f>
              <c:strCache>
                <c:ptCount val="1"/>
                <c:pt idx="0">
                  <c:v>CMNN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'F2.7'!$B$21:$B$27</c:f>
              <c:numCache>
                <c:formatCode>General</c:formatCode>
                <c:ptCount val="7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  <c:pt idx="6">
                  <c:v>2019</c:v>
                </c:pt>
              </c:numCache>
            </c:numRef>
          </c:cat>
          <c:val>
            <c:numRef>
              <c:f>'F2.7'!$I$21:$I$27</c:f>
              <c:numCache>
                <c:formatCode>0.00</c:formatCode>
                <c:ptCount val="7"/>
                <c:pt idx="0">
                  <c:v>1.6321668407076866</c:v>
                </c:pt>
                <c:pt idx="1">
                  <c:v>1.4839603306870457</c:v>
                </c:pt>
                <c:pt idx="2">
                  <c:v>1.3631674182937923</c:v>
                </c:pt>
                <c:pt idx="3">
                  <c:v>1.26403029217862</c:v>
                </c:pt>
                <c:pt idx="4">
                  <c:v>1.2043400591089763</c:v>
                </c:pt>
                <c:pt idx="5">
                  <c:v>1.1924236236789041</c:v>
                </c:pt>
                <c:pt idx="6">
                  <c:v>1.162743365915359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E0-4074-9E0B-9A2DEECC26CF}"/>
            </c:ext>
          </c:extLst>
        </c:ser>
        <c:ser>
          <c:idx val="1"/>
          <c:order val="1"/>
          <c:tx>
            <c:strRef>
              <c:f>'F2.7'!$J$7</c:f>
              <c:strCache>
                <c:ptCount val="1"/>
                <c:pt idx="0">
                  <c:v>Injuries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'F2.7'!$B$21:$B$27</c:f>
              <c:numCache>
                <c:formatCode>General</c:formatCode>
                <c:ptCount val="7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  <c:pt idx="6">
                  <c:v>2019</c:v>
                </c:pt>
              </c:numCache>
            </c:numRef>
          </c:cat>
          <c:val>
            <c:numRef>
              <c:f>'F2.7'!$J$21:$J$27</c:f>
              <c:numCache>
                <c:formatCode>0.00</c:formatCode>
                <c:ptCount val="7"/>
                <c:pt idx="0">
                  <c:v>2.5461434703939605</c:v>
                </c:pt>
                <c:pt idx="1">
                  <c:v>2.2865169829787044</c:v>
                </c:pt>
                <c:pt idx="2">
                  <c:v>2.2571768425178087</c:v>
                </c:pt>
                <c:pt idx="3">
                  <c:v>2.2402530325519194</c:v>
                </c:pt>
                <c:pt idx="4">
                  <c:v>2.2532920676854169</c:v>
                </c:pt>
                <c:pt idx="5">
                  <c:v>2.2184478932468839</c:v>
                </c:pt>
                <c:pt idx="6">
                  <c:v>2.2926789752354804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3E0-4074-9E0B-9A2DEECC26CF}"/>
            </c:ext>
          </c:extLst>
        </c:ser>
        <c:ser>
          <c:idx val="2"/>
          <c:order val="2"/>
          <c:tx>
            <c:strRef>
              <c:f>'F2.7'!$K$7</c:f>
              <c:strCache>
                <c:ptCount val="1"/>
                <c:pt idx="0">
                  <c:v>NCDs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'F2.7'!$B$21:$B$27</c:f>
              <c:numCache>
                <c:formatCode>General</c:formatCode>
                <c:ptCount val="7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  <c:pt idx="6">
                  <c:v>2019</c:v>
                </c:pt>
              </c:numCache>
            </c:numRef>
          </c:cat>
          <c:val>
            <c:numRef>
              <c:f>'F2.7'!$K$21:$K$27</c:f>
              <c:numCache>
                <c:formatCode>0.00</c:formatCode>
                <c:ptCount val="7"/>
                <c:pt idx="0">
                  <c:v>26.925621603907935</c:v>
                </c:pt>
                <c:pt idx="1">
                  <c:v>26.852727656834936</c:v>
                </c:pt>
                <c:pt idx="2">
                  <c:v>26.792116390069971</c:v>
                </c:pt>
                <c:pt idx="3">
                  <c:v>26.761380485982155</c:v>
                </c:pt>
                <c:pt idx="4">
                  <c:v>26.750921131016458</c:v>
                </c:pt>
                <c:pt idx="5">
                  <c:v>26.943615417194845</c:v>
                </c:pt>
                <c:pt idx="6">
                  <c:v>26.936575072347967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3E0-4074-9E0B-9A2DEECC26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2082126448"/>
        <c:axId val="529431584"/>
      </c:barChart>
      <c:catAx>
        <c:axId val="20821264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bg1"/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>
                    <a:lumMod val="50000"/>
                  </a:schemeClr>
                </a:solidFill>
                <a:latin typeface="Gotham Medium" pitchFamily="50" charset="0"/>
                <a:ea typeface="+mn-ea"/>
                <a:cs typeface="Gotham Medium" pitchFamily="50" charset="0"/>
              </a:defRPr>
            </a:pPr>
            <a:endParaRPr lang="en-US"/>
          </a:p>
        </c:txPr>
        <c:crossAx val="529431584"/>
        <c:crosses val="autoZero"/>
        <c:auto val="1"/>
        <c:lblAlgn val="ctr"/>
        <c:lblOffset val="100"/>
        <c:noMultiLvlLbl val="0"/>
      </c:catAx>
      <c:valAx>
        <c:axId val="5294315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/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solidFill>
              <a:schemeClr val="bg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>
                    <a:lumMod val="50000"/>
                  </a:schemeClr>
                </a:solidFill>
                <a:latin typeface="Gotham Medium" pitchFamily="50" charset="0"/>
                <a:ea typeface="+mn-ea"/>
                <a:cs typeface="Gotham Medium" pitchFamily="50" charset="0"/>
              </a:defRPr>
            </a:pPr>
            <a:endParaRPr lang="en-US"/>
          </a:p>
        </c:txPr>
        <c:crossAx val="2082126448"/>
        <c:crosses val="autoZero"/>
        <c:crossBetween val="between"/>
      </c:valAx>
      <c:spPr>
        <a:solidFill>
          <a:srgbClr val="F2F2F2">
            <a:alpha val="50196"/>
          </a:srgbClr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bg1">
              <a:lumMod val="50000"/>
            </a:schemeClr>
          </a:solidFill>
          <a:latin typeface="Gotham Medium" pitchFamily="50" charset="0"/>
          <a:cs typeface="Gotham Medium" pitchFamily="50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'F2.8'!$C$4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Gotham Medium" pitchFamily="50" charset="0"/>
                    <a:ea typeface="+mn-ea"/>
                    <a:cs typeface="Gotham Medium" pitchFamily="50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'F2.8'!$B$5:$B$16</c:f>
              <c:strCache>
                <c:ptCount val="12"/>
                <c:pt idx="0">
                  <c:v>Substance use disorders</c:v>
                </c:pt>
                <c:pt idx="1">
                  <c:v>Neoplasms</c:v>
                </c:pt>
                <c:pt idx="2">
                  <c:v>Chronic respiratory diseases</c:v>
                </c:pt>
                <c:pt idx="3">
                  <c:v>Mental disorders</c:v>
                </c:pt>
                <c:pt idx="4">
                  <c:v>Cardiovascular diseases</c:v>
                </c:pt>
                <c:pt idx="5">
                  <c:v>Neurological disorders</c:v>
                </c:pt>
                <c:pt idx="6">
                  <c:v>Skin and subcutaneous diseases</c:v>
                </c:pt>
                <c:pt idx="7">
                  <c:v>Diabetes and kidney diseases</c:v>
                </c:pt>
                <c:pt idx="8">
                  <c:v>Musculoskeletal disorders</c:v>
                </c:pt>
                <c:pt idx="9">
                  <c:v>Digestive diseases</c:v>
                </c:pt>
                <c:pt idx="10">
                  <c:v>Sense organ diseases</c:v>
                </c:pt>
                <c:pt idx="11">
                  <c:v>Other non-communicable diseases</c:v>
                </c:pt>
              </c:strCache>
            </c:strRef>
          </c:cat>
          <c:val>
            <c:numRef>
              <c:f>'F2.8'!$C$5:$C$16</c:f>
              <c:numCache>
                <c:formatCode>0.0%</c:formatCode>
                <c:ptCount val="12"/>
                <c:pt idx="1">
                  <c:v>0.11979289174526132</c:v>
                </c:pt>
                <c:pt idx="2">
                  <c:v>0.13938173287879463</c:v>
                </c:pt>
                <c:pt idx="3">
                  <c:v>0.15719373631642786</c:v>
                </c:pt>
                <c:pt idx="4">
                  <c:v>0.26007641279067617</c:v>
                </c:pt>
                <c:pt idx="5">
                  <c:v>0.41169524133022006</c:v>
                </c:pt>
                <c:pt idx="6">
                  <c:v>0.49512972421507856</c:v>
                </c:pt>
                <c:pt idx="7">
                  <c:v>0.5284049223624917</c:v>
                </c:pt>
                <c:pt idx="8">
                  <c:v>0.55905218650399702</c:v>
                </c:pt>
                <c:pt idx="9">
                  <c:v>0.62395964931021275</c:v>
                </c:pt>
                <c:pt idx="10">
                  <c:v>0.76469862606994132</c:v>
                </c:pt>
                <c:pt idx="11">
                  <c:v>0.84524344150343733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EE-4511-84FE-AB30B8F4A967}"/>
            </c:ext>
          </c:extLst>
        </c:ser>
        <c:ser>
          <c:idx val="1"/>
          <c:order val="1"/>
          <c:tx>
            <c:strRef>
              <c:f>'F2.8'!$D$4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Gotham Medium" pitchFamily="50" charset="0"/>
                    <a:ea typeface="+mn-ea"/>
                    <a:cs typeface="Gotham Medium" pitchFamily="50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'F2.8'!$B$5:$B$16</c:f>
              <c:strCache>
                <c:ptCount val="12"/>
                <c:pt idx="0">
                  <c:v>Substance use disorders</c:v>
                </c:pt>
                <c:pt idx="1">
                  <c:v>Neoplasms</c:v>
                </c:pt>
                <c:pt idx="2">
                  <c:v>Chronic respiratory diseases</c:v>
                </c:pt>
                <c:pt idx="3">
                  <c:v>Mental disorders</c:v>
                </c:pt>
                <c:pt idx="4">
                  <c:v>Cardiovascular diseases</c:v>
                </c:pt>
                <c:pt idx="5">
                  <c:v>Neurological disorders</c:v>
                </c:pt>
                <c:pt idx="6">
                  <c:v>Skin and subcutaneous diseases</c:v>
                </c:pt>
                <c:pt idx="7">
                  <c:v>Diabetes and kidney diseases</c:v>
                </c:pt>
                <c:pt idx="8">
                  <c:v>Musculoskeletal disorders</c:v>
                </c:pt>
                <c:pt idx="9">
                  <c:v>Digestive diseases</c:v>
                </c:pt>
                <c:pt idx="10">
                  <c:v>Sense organ diseases</c:v>
                </c:pt>
                <c:pt idx="11">
                  <c:v>Other non-communicable diseases</c:v>
                </c:pt>
              </c:strCache>
            </c:strRef>
          </c:cat>
          <c:val>
            <c:numRef>
              <c:f>'F2.8'!$D$5:$D$16</c:f>
              <c:numCache>
                <c:formatCode>0.0%</c:formatCode>
                <c:ptCount val="12"/>
                <c:pt idx="0">
                  <c:v>3.3931456331319637E-2</c:v>
                </c:pt>
                <c:pt idx="1">
                  <c:v>0.19022153173530681</c:v>
                </c:pt>
                <c:pt idx="2">
                  <c:v>0.15658737794539093</c:v>
                </c:pt>
                <c:pt idx="3">
                  <c:v>0.12568504740806141</c:v>
                </c:pt>
                <c:pt idx="4">
                  <c:v>0.30556498100105323</c:v>
                </c:pt>
                <c:pt idx="5">
                  <c:v>0.34789841308836061</c:v>
                </c:pt>
                <c:pt idx="6">
                  <c:v>0.48500305799228371</c:v>
                </c:pt>
                <c:pt idx="7">
                  <c:v>0.51745026852317477</c:v>
                </c:pt>
                <c:pt idx="8">
                  <c:v>0.47060126044507811</c:v>
                </c:pt>
                <c:pt idx="9">
                  <c:v>0.58763979196754623</c:v>
                </c:pt>
                <c:pt idx="10">
                  <c:v>0.76160763435998846</c:v>
                </c:pt>
                <c:pt idx="11">
                  <c:v>0.76102164977063791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0EE-4511-84FE-AB30B8F4A9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049360783"/>
        <c:axId val="1049360367"/>
      </c:barChart>
      <c:catAx>
        <c:axId val="1049360783"/>
        <c:scaling>
          <c:orientation val="minMax"/>
        </c:scaling>
        <c:delete val="0"/>
        <c:axPos val="l"/>
        <c:majorGridlines>
          <c:spPr>
            <a:ln w="12700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>
                    <a:lumMod val="50000"/>
                  </a:schemeClr>
                </a:solidFill>
                <a:latin typeface="Gotham Medium" pitchFamily="50" charset="0"/>
                <a:ea typeface="+mn-ea"/>
                <a:cs typeface="Gotham Medium" pitchFamily="50" charset="0"/>
              </a:defRPr>
            </a:pPr>
            <a:endParaRPr lang="en-US"/>
          </a:p>
        </c:txPr>
        <c:crossAx val="1049360367"/>
        <c:crosses val="autoZero"/>
        <c:auto val="1"/>
        <c:lblAlgn val="ctr"/>
        <c:lblOffset val="100"/>
        <c:noMultiLvlLbl val="0"/>
      </c:catAx>
      <c:valAx>
        <c:axId val="1049360367"/>
        <c:scaling>
          <c:orientation val="minMax"/>
        </c:scaling>
        <c:delete val="0"/>
        <c:axPos val="b"/>
        <c:majorGridlines>
          <c:spPr>
            <a:ln w="12700" cap="flat" cmpd="sng" algn="ctr">
              <a:solidFill>
                <a:schemeClr val="bg1"/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Gotham Medium" pitchFamily="50" charset="0"/>
                    <a:ea typeface="+mn-ea"/>
                    <a:cs typeface="Gotham Medium" pitchFamily="50" charset="0"/>
                  </a:defRPr>
                </a:pPr>
                <a:r>
                  <a:rPr lang="en-US"/>
                  <a:t>Share of older population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bg1">
                      <a:lumMod val="50000"/>
                    </a:schemeClr>
                  </a:solidFill>
                  <a:latin typeface="Gotham Medium" pitchFamily="50" charset="0"/>
                  <a:ea typeface="+mn-ea"/>
                  <a:cs typeface="Gotham Medium" pitchFamily="50" charset="0"/>
                </a:defRPr>
              </a:pPr>
              <a:endParaRPr lang="en-US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>
                    <a:lumMod val="50000"/>
                  </a:schemeClr>
                </a:solidFill>
                <a:latin typeface="Gotham Medium" pitchFamily="50" charset="0"/>
                <a:ea typeface="+mn-ea"/>
                <a:cs typeface="Gotham Medium" pitchFamily="50" charset="0"/>
              </a:defRPr>
            </a:pPr>
            <a:endParaRPr lang="en-US"/>
          </a:p>
        </c:txPr>
        <c:crossAx val="1049360783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bg1">
                  <a:lumMod val="50000"/>
                </a:schemeClr>
              </a:solidFill>
              <a:latin typeface="Gotham Medium" pitchFamily="50" charset="0"/>
              <a:ea typeface="+mn-ea"/>
              <a:cs typeface="Gotham Medium" pitchFamily="50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b="0">
          <a:solidFill>
            <a:schemeClr val="bg1">
              <a:lumMod val="50000"/>
            </a:schemeClr>
          </a:solidFill>
          <a:latin typeface="Gotham Medium" pitchFamily="50" charset="0"/>
          <a:cs typeface="Gotham Medium" pitchFamily="50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'F2.9'!$C$6:$E$6</c:f>
          <c:strCache>
            <c:ptCount val="3"/>
            <c:pt idx="0">
              <c:v>50-64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2"/>
              </a:solidFill>
              <a:latin typeface="Gotham Medium" pitchFamily="50" charset="0"/>
              <a:ea typeface="+mn-ea"/>
              <a:cs typeface="Gotham Medium" pitchFamily="50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1489899497596238"/>
          <c:y val="0.28622220681218347"/>
          <c:w val="0.84189112657153897"/>
          <c:h val="0.6034051495575665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'F2.9'!$C$7</c:f>
              <c:strCache>
                <c:ptCount val="1"/>
                <c:pt idx="0">
                  <c:v>Behavioral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'F2.9'!$B$8:$B$14</c:f>
              <c:numCache>
                <c:formatCode>General</c:formatCode>
                <c:ptCount val="7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  <c:pt idx="6">
                  <c:v>2019</c:v>
                </c:pt>
              </c:numCache>
            </c:numRef>
          </c:cat>
          <c:val>
            <c:numRef>
              <c:f>'F2.9'!$C$8:$C$14</c:f>
              <c:numCache>
                <c:formatCode>_(* #,##0_);_(* \(#,##0\);_(* "-"??_);_(@_)</c:formatCode>
                <c:ptCount val="7"/>
                <c:pt idx="0">
                  <c:v>845663.79311366996</c:v>
                </c:pt>
                <c:pt idx="1">
                  <c:v>922488.18776504498</c:v>
                </c:pt>
                <c:pt idx="2">
                  <c:v>1078991.2611589399</c:v>
                </c:pt>
                <c:pt idx="3">
                  <c:v>1267862.2881311199</c:v>
                </c:pt>
                <c:pt idx="4">
                  <c:v>1494827.2692893001</c:v>
                </c:pt>
                <c:pt idx="5">
                  <c:v>1735549.5987293101</c:v>
                </c:pt>
                <c:pt idx="6">
                  <c:v>1907000.0794100999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A0-4AF3-9A84-5AFED448B18F}"/>
            </c:ext>
          </c:extLst>
        </c:ser>
        <c:ser>
          <c:idx val="1"/>
          <c:order val="1"/>
          <c:tx>
            <c:strRef>
              <c:f>'F2.9'!$D$7</c:f>
              <c:strCache>
                <c:ptCount val="1"/>
                <c:pt idx="0">
                  <c:v>Environmental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'F2.9'!$B$8:$B$14</c:f>
              <c:numCache>
                <c:formatCode>General</c:formatCode>
                <c:ptCount val="7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  <c:pt idx="6">
                  <c:v>2019</c:v>
                </c:pt>
              </c:numCache>
            </c:numRef>
          </c:cat>
          <c:val>
            <c:numRef>
              <c:f>'F2.9'!$D$8:$D$14</c:f>
              <c:numCache>
                <c:formatCode>_(* #,##0_);_(* \(#,##0\);_(* "-"??_);_(@_)</c:formatCode>
                <c:ptCount val="7"/>
                <c:pt idx="0">
                  <c:v>468303.43408085598</c:v>
                </c:pt>
                <c:pt idx="1">
                  <c:v>509816.85111589002</c:v>
                </c:pt>
                <c:pt idx="2">
                  <c:v>600239.93868242798</c:v>
                </c:pt>
                <c:pt idx="3">
                  <c:v>709962.41330071504</c:v>
                </c:pt>
                <c:pt idx="4">
                  <c:v>837347.55497995496</c:v>
                </c:pt>
                <c:pt idx="5">
                  <c:v>956254.16895586997</c:v>
                </c:pt>
                <c:pt idx="6">
                  <c:v>1036110.23969116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2A0-4AF3-9A84-5AFED448B18F}"/>
            </c:ext>
          </c:extLst>
        </c:ser>
        <c:ser>
          <c:idx val="2"/>
          <c:order val="2"/>
          <c:tx>
            <c:strRef>
              <c:f>'F2.9'!$E$7</c:f>
              <c:strCache>
                <c:ptCount val="1"/>
                <c:pt idx="0">
                  <c:v>Metabolic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numRef>
              <c:f>'F2.9'!$B$8:$B$14</c:f>
              <c:numCache>
                <c:formatCode>General</c:formatCode>
                <c:ptCount val="7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  <c:pt idx="6">
                  <c:v>2019</c:v>
                </c:pt>
              </c:numCache>
            </c:numRef>
          </c:cat>
          <c:val>
            <c:numRef>
              <c:f>'F2.9'!$E$8:$E$14</c:f>
              <c:numCache>
                <c:formatCode>_(* #,##0_);_(* \(#,##0\);_(* "-"??_);_(@_)</c:formatCode>
                <c:ptCount val="7"/>
                <c:pt idx="0">
                  <c:v>810463.61828472605</c:v>
                </c:pt>
                <c:pt idx="1">
                  <c:v>937375.37119049905</c:v>
                </c:pt>
                <c:pt idx="2">
                  <c:v>1146211.94086797</c:v>
                </c:pt>
                <c:pt idx="3">
                  <c:v>1445139.1074224701</c:v>
                </c:pt>
                <c:pt idx="4">
                  <c:v>1802271.85517371</c:v>
                </c:pt>
                <c:pt idx="5">
                  <c:v>2212450.4813451199</c:v>
                </c:pt>
                <c:pt idx="6">
                  <c:v>2547938.95997378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2A0-4AF3-9A84-5AFED448B1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2082126448"/>
        <c:axId val="529431584"/>
      </c:barChart>
      <c:catAx>
        <c:axId val="20821264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bg1"/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Gotham Medium" pitchFamily="50" charset="0"/>
                <a:ea typeface="+mn-ea"/>
                <a:cs typeface="Gotham Medium" pitchFamily="50" charset="0"/>
              </a:defRPr>
            </a:pPr>
            <a:endParaRPr lang="en-US"/>
          </a:p>
        </c:txPr>
        <c:crossAx val="529431584"/>
        <c:crosses val="autoZero"/>
        <c:auto val="1"/>
        <c:lblAlgn val="ctr"/>
        <c:lblOffset val="100"/>
        <c:noMultiLvlLbl val="0"/>
      </c:catAx>
      <c:valAx>
        <c:axId val="5294315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/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solidFill>
              <a:schemeClr val="bg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Gotham Medium" pitchFamily="50" charset="0"/>
                <a:ea typeface="+mn-ea"/>
                <a:cs typeface="Gotham Medium" pitchFamily="50" charset="0"/>
              </a:defRPr>
            </a:pPr>
            <a:endParaRPr lang="en-US"/>
          </a:p>
        </c:txPr>
        <c:crossAx val="2082126448"/>
        <c:crosses val="autoZero"/>
        <c:crossBetween val="between"/>
        <c:dispUnits>
          <c:builtInUnit val="millions"/>
        </c:dispUnits>
      </c:valAx>
      <c:spPr>
        <a:solidFill>
          <a:srgbClr val="F2F2F2">
            <a:alpha val="50196"/>
          </a:srgbClr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b="0">
          <a:solidFill>
            <a:schemeClr val="tx2"/>
          </a:solidFill>
          <a:latin typeface="Gotham Medium" pitchFamily="50" charset="0"/>
          <a:cs typeface="Gotham Medium" pitchFamily="50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'F2.9'!$F$6:$H$6</c:f>
          <c:strCache>
            <c:ptCount val="3"/>
            <c:pt idx="0">
              <c:v>65-79</c:v>
            </c:pt>
          </c:strCache>
        </c:strRef>
      </c:tx>
      <c:layout>
        <c:manualLayout>
          <c:xMode val="edge"/>
          <c:yMode val="edge"/>
          <c:x val="0.38892107377011914"/>
          <c:y val="0.1435896817434576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bg1">
                  <a:lumMod val="50000"/>
                </a:schemeClr>
              </a:solidFill>
              <a:latin typeface="Gotham Medium" pitchFamily="50" charset="0"/>
              <a:ea typeface="+mn-ea"/>
              <a:cs typeface="Gotham Medium" pitchFamily="50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'F2.9'!$F$7</c:f>
              <c:strCache>
                <c:ptCount val="1"/>
                <c:pt idx="0">
                  <c:v>Behavioral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'F2.9'!$B$8:$B$14</c:f>
              <c:numCache>
                <c:formatCode>General</c:formatCode>
                <c:ptCount val="7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  <c:pt idx="6">
                  <c:v>2019</c:v>
                </c:pt>
              </c:numCache>
            </c:numRef>
          </c:cat>
          <c:val>
            <c:numRef>
              <c:f>'F2.9'!$F$8:$F$14</c:f>
              <c:numCache>
                <c:formatCode>_(* #,##0_);_(* \(#,##0\);_(* "-"??_);_(@_)</c:formatCode>
                <c:ptCount val="7"/>
                <c:pt idx="0">
                  <c:v>514562.01906851598</c:v>
                </c:pt>
                <c:pt idx="1">
                  <c:v>583250.35482005496</c:v>
                </c:pt>
                <c:pt idx="2">
                  <c:v>673296.55689028697</c:v>
                </c:pt>
                <c:pt idx="3">
                  <c:v>770274.39130384696</c:v>
                </c:pt>
                <c:pt idx="4">
                  <c:v>876916.35704151599</c:v>
                </c:pt>
                <c:pt idx="5">
                  <c:v>1036791.90499182</c:v>
                </c:pt>
                <c:pt idx="6">
                  <c:v>1204539.0919347401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73-4658-A15A-531724BAEC5B}"/>
            </c:ext>
          </c:extLst>
        </c:ser>
        <c:ser>
          <c:idx val="1"/>
          <c:order val="1"/>
          <c:tx>
            <c:strRef>
              <c:f>'F2.9'!$G$7</c:f>
              <c:strCache>
                <c:ptCount val="1"/>
                <c:pt idx="0">
                  <c:v>Environmental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'F2.9'!$B$8:$B$14</c:f>
              <c:numCache>
                <c:formatCode>General</c:formatCode>
                <c:ptCount val="7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  <c:pt idx="6">
                  <c:v>2019</c:v>
                </c:pt>
              </c:numCache>
            </c:numRef>
          </c:cat>
          <c:val>
            <c:numRef>
              <c:f>'F2.9'!$G$8:$G$14</c:f>
              <c:numCache>
                <c:formatCode>_(* #,##0_);_(* \(#,##0\);_(* "-"??_);_(@_)</c:formatCode>
                <c:ptCount val="7"/>
                <c:pt idx="0">
                  <c:v>263277.91854173702</c:v>
                </c:pt>
                <c:pt idx="1">
                  <c:v>292495.19281964801</c:v>
                </c:pt>
                <c:pt idx="2">
                  <c:v>338500.48700967402</c:v>
                </c:pt>
                <c:pt idx="3">
                  <c:v>383134.89375994401</c:v>
                </c:pt>
                <c:pt idx="4">
                  <c:v>432405.28092407697</c:v>
                </c:pt>
                <c:pt idx="5">
                  <c:v>489435.45844518498</c:v>
                </c:pt>
                <c:pt idx="6">
                  <c:v>545309.46480259602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273-4658-A15A-531724BAEC5B}"/>
            </c:ext>
          </c:extLst>
        </c:ser>
        <c:ser>
          <c:idx val="2"/>
          <c:order val="2"/>
          <c:tx>
            <c:strRef>
              <c:f>'F2.9'!$H$7</c:f>
              <c:strCache>
                <c:ptCount val="1"/>
                <c:pt idx="0">
                  <c:v>Metabolic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numRef>
              <c:f>'F2.9'!$B$8:$B$14</c:f>
              <c:numCache>
                <c:formatCode>General</c:formatCode>
                <c:ptCount val="7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  <c:pt idx="6">
                  <c:v>2019</c:v>
                </c:pt>
              </c:numCache>
            </c:numRef>
          </c:cat>
          <c:val>
            <c:numRef>
              <c:f>'F2.9'!$H$8:$H$14</c:f>
              <c:numCache>
                <c:formatCode>_(* #,##0_);_(* \(#,##0\);_(* "-"??_);_(@_)</c:formatCode>
                <c:ptCount val="7"/>
                <c:pt idx="0">
                  <c:v>701053.20148615399</c:v>
                </c:pt>
                <c:pt idx="1">
                  <c:v>833386.08143912302</c:v>
                </c:pt>
                <c:pt idx="2">
                  <c:v>1019434.4619937</c:v>
                </c:pt>
                <c:pt idx="3">
                  <c:v>1237448.1549194001</c:v>
                </c:pt>
                <c:pt idx="4">
                  <c:v>1483731.8966389401</c:v>
                </c:pt>
                <c:pt idx="5">
                  <c:v>1821359.36096103</c:v>
                </c:pt>
                <c:pt idx="6">
                  <c:v>2186175.2280276502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273-4658-A15A-531724BAEC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2082126448"/>
        <c:axId val="529431584"/>
      </c:barChart>
      <c:catAx>
        <c:axId val="20821264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bg1"/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>
                    <a:lumMod val="50000"/>
                  </a:schemeClr>
                </a:solidFill>
                <a:latin typeface="Gotham Medium" pitchFamily="50" charset="0"/>
                <a:ea typeface="+mn-ea"/>
                <a:cs typeface="Gotham Medium" pitchFamily="50" charset="0"/>
              </a:defRPr>
            </a:pPr>
            <a:endParaRPr lang="en-US"/>
          </a:p>
        </c:txPr>
        <c:crossAx val="529431584"/>
        <c:crosses val="autoZero"/>
        <c:auto val="1"/>
        <c:lblAlgn val="ctr"/>
        <c:lblOffset val="100"/>
        <c:noMultiLvlLbl val="0"/>
      </c:catAx>
      <c:valAx>
        <c:axId val="529431584"/>
        <c:scaling>
          <c:orientation val="minMax"/>
          <c:max val="6000000"/>
        </c:scaling>
        <c:delete val="0"/>
        <c:axPos val="l"/>
        <c:majorGridlines>
          <c:spPr>
            <a:ln w="9525" cap="flat" cmpd="sng" algn="ctr">
              <a:solidFill>
                <a:schemeClr val="bg1"/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>
            <a:solidFill>
              <a:schemeClr val="bg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>
                    <a:lumMod val="50000"/>
                  </a:schemeClr>
                </a:solidFill>
                <a:latin typeface="Gotham Medium" pitchFamily="50" charset="0"/>
                <a:ea typeface="+mn-ea"/>
                <a:cs typeface="Gotham Medium" pitchFamily="50" charset="0"/>
              </a:defRPr>
            </a:pPr>
            <a:endParaRPr lang="en-US"/>
          </a:p>
        </c:txPr>
        <c:crossAx val="2082126448"/>
        <c:crosses val="autoZero"/>
        <c:crossBetween val="between"/>
        <c:dispUnits>
          <c:builtInUnit val="millions"/>
        </c:dispUnits>
      </c:valAx>
      <c:spPr>
        <a:solidFill>
          <a:srgbClr val="F2F2F2">
            <a:alpha val="50196"/>
          </a:srgbClr>
        </a:solidFill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5.753687608971942E-2"/>
          <c:y val="4.2119639978080908E-2"/>
          <c:w val="0.88492624782056117"/>
          <c:h val="7.989314817173778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bg1">
                  <a:lumMod val="50000"/>
                </a:schemeClr>
              </a:solidFill>
              <a:latin typeface="Gotham Medium" pitchFamily="50" charset="0"/>
              <a:ea typeface="+mn-ea"/>
              <a:cs typeface="Gotham Medium" pitchFamily="50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bg1">
              <a:lumMod val="50000"/>
            </a:schemeClr>
          </a:solidFill>
          <a:latin typeface="Gotham Medium" pitchFamily="50" charset="0"/>
          <a:cs typeface="Gotham Medium" pitchFamily="50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'F2.9'!$I$6:$K$6</c:f>
          <c:strCache>
            <c:ptCount val="3"/>
            <c:pt idx="0">
              <c:v>80+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bg1">
                  <a:lumMod val="50000"/>
                </a:schemeClr>
              </a:solidFill>
              <a:latin typeface="Gotham Medium" pitchFamily="50" charset="0"/>
              <a:ea typeface="+mn-ea"/>
              <a:cs typeface="Gotham Medium" pitchFamily="50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1489899497596238"/>
          <c:y val="0.28185122848155392"/>
          <c:w val="0.84189112657153897"/>
          <c:h val="0.6085180109809420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'F2.9'!$I$7</c:f>
              <c:strCache>
                <c:ptCount val="1"/>
                <c:pt idx="0">
                  <c:v>Behavioral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'F2.9'!$B$8:$B$14</c:f>
              <c:numCache>
                <c:formatCode>General</c:formatCode>
                <c:ptCount val="7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  <c:pt idx="6">
                  <c:v>2019</c:v>
                </c:pt>
              </c:numCache>
            </c:numRef>
          </c:cat>
          <c:val>
            <c:numRef>
              <c:f>'F2.9'!$I$8:$I$14</c:f>
              <c:numCache>
                <c:formatCode>_(* #,##0_);_(* \(#,##0\);_(* "-"??_);_(@_)</c:formatCode>
                <c:ptCount val="7"/>
                <c:pt idx="0">
                  <c:v>133533.33649678799</c:v>
                </c:pt>
                <c:pt idx="1">
                  <c:v>159640.68439099201</c:v>
                </c:pt>
                <c:pt idx="2">
                  <c:v>189664.938058</c:v>
                </c:pt>
                <c:pt idx="3">
                  <c:v>227075.27820073601</c:v>
                </c:pt>
                <c:pt idx="4">
                  <c:v>279431.18667398399</c:v>
                </c:pt>
                <c:pt idx="5">
                  <c:v>331139.91604419303</c:v>
                </c:pt>
                <c:pt idx="6">
                  <c:v>380576.86014004698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78-4E61-9618-BBF0F5AC99C3}"/>
            </c:ext>
          </c:extLst>
        </c:ser>
        <c:ser>
          <c:idx val="1"/>
          <c:order val="1"/>
          <c:tx>
            <c:strRef>
              <c:f>'F2.9'!$J$7</c:f>
              <c:strCache>
                <c:ptCount val="1"/>
                <c:pt idx="0">
                  <c:v>Environmental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'F2.9'!$B$8:$B$14</c:f>
              <c:numCache>
                <c:formatCode>General</c:formatCode>
                <c:ptCount val="7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  <c:pt idx="6">
                  <c:v>2019</c:v>
                </c:pt>
              </c:numCache>
            </c:numRef>
          </c:cat>
          <c:val>
            <c:numRef>
              <c:f>'F2.9'!$J$8:$J$14</c:f>
              <c:numCache>
                <c:formatCode>_(* #,##0_);_(* \(#,##0\);_(* "-"??_);_(@_)</c:formatCode>
                <c:ptCount val="7"/>
                <c:pt idx="0">
                  <c:v>70513.072967185406</c:v>
                </c:pt>
                <c:pt idx="1">
                  <c:v>79557.972564546697</c:v>
                </c:pt>
                <c:pt idx="2">
                  <c:v>92712.480408548101</c:v>
                </c:pt>
                <c:pt idx="3">
                  <c:v>108696.53954554901</c:v>
                </c:pt>
                <c:pt idx="4">
                  <c:v>131962.74926147601</c:v>
                </c:pt>
                <c:pt idx="5">
                  <c:v>153043.30919282101</c:v>
                </c:pt>
                <c:pt idx="6">
                  <c:v>169748.59928158601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E78-4E61-9618-BBF0F5AC99C3}"/>
            </c:ext>
          </c:extLst>
        </c:ser>
        <c:ser>
          <c:idx val="2"/>
          <c:order val="2"/>
          <c:tx>
            <c:strRef>
              <c:f>'F2.9'!$K$7</c:f>
              <c:strCache>
                <c:ptCount val="1"/>
                <c:pt idx="0">
                  <c:v>Metabolic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numRef>
              <c:f>'F2.9'!$B$8:$B$14</c:f>
              <c:numCache>
                <c:formatCode>General</c:formatCode>
                <c:ptCount val="7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  <c:pt idx="6">
                  <c:v>2019</c:v>
                </c:pt>
              </c:numCache>
            </c:numRef>
          </c:cat>
          <c:val>
            <c:numRef>
              <c:f>'F2.9'!$K$8:$K$14</c:f>
              <c:numCache>
                <c:formatCode>_(* #,##0_);_(* \(#,##0\);_(* "-"??_);_(@_)</c:formatCode>
                <c:ptCount val="7"/>
                <c:pt idx="0">
                  <c:v>214185.86370496399</c:v>
                </c:pt>
                <c:pt idx="1">
                  <c:v>266633.78913454502</c:v>
                </c:pt>
                <c:pt idx="2">
                  <c:v>335660.65974324098</c:v>
                </c:pt>
                <c:pt idx="3">
                  <c:v>422926.29971227201</c:v>
                </c:pt>
                <c:pt idx="4">
                  <c:v>551543.85367884301</c:v>
                </c:pt>
                <c:pt idx="5">
                  <c:v>686107.10170178395</c:v>
                </c:pt>
                <c:pt idx="6">
                  <c:v>826638.85995036701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E78-4E61-9618-BBF0F5AC99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2082126448"/>
        <c:axId val="529431584"/>
      </c:barChart>
      <c:catAx>
        <c:axId val="20821264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bg1"/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>
                    <a:lumMod val="50000"/>
                  </a:schemeClr>
                </a:solidFill>
                <a:latin typeface="Gotham Medium" pitchFamily="50" charset="0"/>
                <a:ea typeface="+mn-ea"/>
                <a:cs typeface="Gotham Medium" pitchFamily="50" charset="0"/>
              </a:defRPr>
            </a:pPr>
            <a:endParaRPr lang="en-US"/>
          </a:p>
        </c:txPr>
        <c:crossAx val="529431584"/>
        <c:crosses val="autoZero"/>
        <c:auto val="1"/>
        <c:lblAlgn val="ctr"/>
        <c:lblOffset val="100"/>
        <c:noMultiLvlLbl val="0"/>
      </c:catAx>
      <c:valAx>
        <c:axId val="529431584"/>
        <c:scaling>
          <c:orientation val="minMax"/>
          <c:max val="6000000"/>
        </c:scaling>
        <c:delete val="0"/>
        <c:axPos val="l"/>
        <c:majorGridlines>
          <c:spPr>
            <a:ln w="9525" cap="flat" cmpd="sng" algn="ctr">
              <a:solidFill>
                <a:schemeClr val="bg1"/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>
            <a:solidFill>
              <a:schemeClr val="bg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>
                    <a:lumMod val="50000"/>
                  </a:schemeClr>
                </a:solidFill>
                <a:latin typeface="Gotham Medium" pitchFamily="50" charset="0"/>
                <a:ea typeface="+mn-ea"/>
                <a:cs typeface="Gotham Medium" pitchFamily="50" charset="0"/>
              </a:defRPr>
            </a:pPr>
            <a:endParaRPr lang="en-US"/>
          </a:p>
        </c:txPr>
        <c:crossAx val="2082126448"/>
        <c:crosses val="autoZero"/>
        <c:crossBetween val="between"/>
        <c:dispUnits>
          <c:builtInUnit val="millions"/>
        </c:dispUnits>
      </c:valAx>
      <c:spPr>
        <a:solidFill>
          <a:srgbClr val="F2F2F2">
            <a:alpha val="50196"/>
          </a:srgbClr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bg1">
              <a:lumMod val="50000"/>
            </a:schemeClr>
          </a:solidFill>
          <a:latin typeface="Gotham Medium" pitchFamily="50" charset="0"/>
          <a:cs typeface="Gotham Medium" pitchFamily="50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'F2.9'!$C$6:$E$6</c:f>
          <c:strCache>
            <c:ptCount val="3"/>
            <c:pt idx="0">
              <c:v>50-64</c:v>
            </c:pt>
          </c:strCache>
        </c:strRef>
      </c:tx>
      <c:layout>
        <c:manualLayout>
          <c:xMode val="edge"/>
          <c:yMode val="edge"/>
          <c:x val="0.40317043590632645"/>
          <c:y val="5.264956981495014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bg1">
                  <a:lumMod val="50000"/>
                </a:schemeClr>
              </a:solidFill>
              <a:latin typeface="Gotham Medium" pitchFamily="50" charset="0"/>
              <a:ea typeface="+mn-ea"/>
              <a:cs typeface="Gotham Medium" pitchFamily="50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427276432227799"/>
          <c:y val="0.24314528605449698"/>
          <c:w val="0.83251750591272111"/>
          <c:h val="0.6464820703152529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'F2.9'!$C$7</c:f>
              <c:strCache>
                <c:ptCount val="1"/>
                <c:pt idx="0">
                  <c:v>Behavioral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'F2.9'!$B$21:$B$27</c:f>
              <c:numCache>
                <c:formatCode>General</c:formatCode>
                <c:ptCount val="7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  <c:pt idx="6">
                  <c:v>2019</c:v>
                </c:pt>
              </c:numCache>
            </c:numRef>
          </c:cat>
          <c:val>
            <c:numRef>
              <c:f>'F2.9'!$C$21:$C$27</c:f>
              <c:numCache>
                <c:formatCode>0.00</c:formatCode>
                <c:ptCount val="7"/>
                <c:pt idx="0">
                  <c:v>2.6767679422659052</c:v>
                </c:pt>
                <c:pt idx="1">
                  <c:v>2.5451012929688122</c:v>
                </c:pt>
                <c:pt idx="2">
                  <c:v>2.5211043834120344</c:v>
                </c:pt>
                <c:pt idx="3">
                  <c:v>2.4704709280811574</c:v>
                </c:pt>
                <c:pt idx="4">
                  <c:v>2.421018832223456</c:v>
                </c:pt>
                <c:pt idx="5">
                  <c:v>2.3735042085891451</c:v>
                </c:pt>
                <c:pt idx="6">
                  <c:v>2.3375677818315199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5A-4E82-8FD7-A93806FACFE8}"/>
            </c:ext>
          </c:extLst>
        </c:ser>
        <c:ser>
          <c:idx val="1"/>
          <c:order val="1"/>
          <c:tx>
            <c:strRef>
              <c:f>'F2.9'!$D$7</c:f>
              <c:strCache>
                <c:ptCount val="1"/>
                <c:pt idx="0">
                  <c:v>Environmental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'F2.9'!$B$21:$B$27</c:f>
              <c:numCache>
                <c:formatCode>General</c:formatCode>
                <c:ptCount val="7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  <c:pt idx="6">
                  <c:v>2019</c:v>
                </c:pt>
              </c:numCache>
            </c:numRef>
          </c:cat>
          <c:val>
            <c:numRef>
              <c:f>'F2.9'!$D$21:$D$27</c:f>
              <c:numCache>
                <c:formatCode>0.00</c:formatCode>
                <c:ptCount val="7"/>
                <c:pt idx="0">
                  <c:v>1.4823144017851728</c:v>
                </c:pt>
                <c:pt idx="1">
                  <c:v>1.4065605870747677</c:v>
                </c:pt>
                <c:pt idx="2">
                  <c:v>1.402483592764084</c:v>
                </c:pt>
                <c:pt idx="3">
                  <c:v>1.383384866407799</c:v>
                </c:pt>
                <c:pt idx="4">
                  <c:v>1.3561661881419678</c:v>
                </c:pt>
                <c:pt idx="5">
                  <c:v>1.307754786241444</c:v>
                </c:pt>
                <c:pt idx="6">
                  <c:v>1.2700460481768778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A5A-4E82-8FD7-A93806FACFE8}"/>
            </c:ext>
          </c:extLst>
        </c:ser>
        <c:ser>
          <c:idx val="2"/>
          <c:order val="2"/>
          <c:tx>
            <c:strRef>
              <c:f>'F2.9'!$E$7</c:f>
              <c:strCache>
                <c:ptCount val="1"/>
                <c:pt idx="0">
                  <c:v>Metabolic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numRef>
              <c:f>'F2.9'!$B$21:$B$27</c:f>
              <c:numCache>
                <c:formatCode>General</c:formatCode>
                <c:ptCount val="7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  <c:pt idx="6">
                  <c:v>2019</c:v>
                </c:pt>
              </c:numCache>
            </c:numRef>
          </c:cat>
          <c:val>
            <c:numRef>
              <c:f>'F2.9'!$E$21:$E$27</c:f>
              <c:numCache>
                <c:formatCode>0.00</c:formatCode>
                <c:ptCount val="7"/>
                <c:pt idx="0">
                  <c:v>2.5653493143057893</c:v>
                </c:pt>
                <c:pt idx="1">
                  <c:v>2.5861743281440197</c:v>
                </c:pt>
                <c:pt idx="2">
                  <c:v>2.678168074630761</c:v>
                </c:pt>
                <c:pt idx="3">
                  <c:v>2.8159005795360832</c:v>
                </c:pt>
                <c:pt idx="4">
                  <c:v>2.9189553815380678</c:v>
                </c:pt>
                <c:pt idx="5">
                  <c:v>3.0257046716570097</c:v>
                </c:pt>
                <c:pt idx="6">
                  <c:v>3.1232195987901616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A5A-4E82-8FD7-A93806FACF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2082126448"/>
        <c:axId val="529431584"/>
      </c:barChart>
      <c:catAx>
        <c:axId val="20821264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bg1"/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>
                    <a:lumMod val="50000"/>
                  </a:schemeClr>
                </a:solidFill>
                <a:latin typeface="Gotham Medium" pitchFamily="50" charset="0"/>
                <a:ea typeface="+mn-ea"/>
                <a:cs typeface="Gotham Medium" pitchFamily="50" charset="0"/>
              </a:defRPr>
            </a:pPr>
            <a:endParaRPr lang="en-US"/>
          </a:p>
        </c:txPr>
        <c:crossAx val="529431584"/>
        <c:crosses val="autoZero"/>
        <c:auto val="1"/>
        <c:lblAlgn val="ctr"/>
        <c:lblOffset val="100"/>
        <c:noMultiLvlLbl val="0"/>
      </c:catAx>
      <c:valAx>
        <c:axId val="529431584"/>
        <c:scaling>
          <c:orientation val="minMax"/>
          <c:max val="16"/>
        </c:scaling>
        <c:delete val="0"/>
        <c:axPos val="l"/>
        <c:majorGridlines>
          <c:spPr>
            <a:ln w="9525" cap="flat" cmpd="sng" algn="ctr">
              <a:solidFill>
                <a:schemeClr val="bg1"/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Gotham Medium" pitchFamily="50" charset="0"/>
                    <a:ea typeface="+mn-ea"/>
                    <a:cs typeface="Gotham Medium" pitchFamily="50" charset="0"/>
                  </a:defRPr>
                </a:pPr>
                <a:r>
                  <a:rPr lang="en-US"/>
                  <a:t>Years per capita 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bg1">
                      <a:lumMod val="50000"/>
                    </a:schemeClr>
                  </a:solidFill>
                  <a:latin typeface="Gotham Medium" pitchFamily="50" charset="0"/>
                  <a:ea typeface="+mn-ea"/>
                  <a:cs typeface="Gotham Medium" pitchFamily="50" charset="0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solidFill>
              <a:schemeClr val="bg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>
                    <a:lumMod val="50000"/>
                  </a:schemeClr>
                </a:solidFill>
                <a:latin typeface="Gotham Medium" pitchFamily="50" charset="0"/>
                <a:ea typeface="+mn-ea"/>
                <a:cs typeface="Gotham Medium" pitchFamily="50" charset="0"/>
              </a:defRPr>
            </a:pPr>
            <a:endParaRPr lang="en-US"/>
          </a:p>
        </c:txPr>
        <c:crossAx val="2082126448"/>
        <c:crosses val="autoZero"/>
        <c:crossBetween val="between"/>
      </c:valAx>
      <c:spPr>
        <a:solidFill>
          <a:srgbClr val="F2F2F2">
            <a:alpha val="50196"/>
          </a:srgbClr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bg1">
              <a:lumMod val="50000"/>
            </a:schemeClr>
          </a:solidFill>
          <a:latin typeface="Gotham Medium" pitchFamily="50" charset="0"/>
          <a:cs typeface="Gotham Medium" pitchFamily="50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'F2.9'!$F$6:$H$6</c:f>
          <c:strCache>
            <c:ptCount val="3"/>
            <c:pt idx="0">
              <c:v>65-79</c:v>
            </c:pt>
          </c:strCache>
        </c:strRef>
      </c:tx>
      <c:layout>
        <c:manualLayout>
          <c:xMode val="edge"/>
          <c:yMode val="edge"/>
          <c:x val="0.43213095222261777"/>
          <c:y val="6.700851814694688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bg1">
                  <a:lumMod val="50000"/>
                </a:schemeClr>
              </a:solidFill>
              <a:latin typeface="Gotham Medium" pitchFamily="50" charset="0"/>
              <a:ea typeface="+mn-ea"/>
              <a:cs typeface="Gotham Medium" pitchFamily="50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6181415916886087E-2"/>
          <c:y val="0.24793151714370351"/>
          <c:w val="0.8606087056306152"/>
          <c:h val="0.6416958808228253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'F2.9'!$F$7</c:f>
              <c:strCache>
                <c:ptCount val="1"/>
                <c:pt idx="0">
                  <c:v>Behavioral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'F2.9'!$B$21:$B$27</c:f>
              <c:numCache>
                <c:formatCode>General</c:formatCode>
                <c:ptCount val="7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  <c:pt idx="6">
                  <c:v>2019</c:v>
                </c:pt>
              </c:numCache>
            </c:numRef>
          </c:cat>
          <c:val>
            <c:numRef>
              <c:f>'F2.9'!$F$21:$F$27</c:f>
              <c:numCache>
                <c:formatCode>0.00</c:formatCode>
                <c:ptCount val="7"/>
                <c:pt idx="0">
                  <c:v>3.5919702907050515</c:v>
                </c:pt>
                <c:pt idx="1">
                  <c:v>3.4038678245023961</c:v>
                </c:pt>
                <c:pt idx="2">
                  <c:v>3.2934151495534767</c:v>
                </c:pt>
                <c:pt idx="3">
                  <c:v>3.1895309229590398</c:v>
                </c:pt>
                <c:pt idx="4">
                  <c:v>3.1086975234854854</c:v>
                </c:pt>
                <c:pt idx="5">
                  <c:v>3.0765307903690462</c:v>
                </c:pt>
                <c:pt idx="6">
                  <c:v>3.0739923877415793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F3-43D3-9054-C912DD86863A}"/>
            </c:ext>
          </c:extLst>
        </c:ser>
        <c:ser>
          <c:idx val="1"/>
          <c:order val="1"/>
          <c:tx>
            <c:strRef>
              <c:f>'F2.9'!$G$7</c:f>
              <c:strCache>
                <c:ptCount val="1"/>
                <c:pt idx="0">
                  <c:v>Environmental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'F2.9'!$B$21:$B$27</c:f>
              <c:numCache>
                <c:formatCode>General</c:formatCode>
                <c:ptCount val="7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  <c:pt idx="6">
                  <c:v>2019</c:v>
                </c:pt>
              </c:numCache>
            </c:numRef>
          </c:cat>
          <c:val>
            <c:numRef>
              <c:f>'F2.9'!$G$21:$G$27</c:f>
              <c:numCache>
                <c:formatCode>0.00</c:formatCode>
                <c:ptCount val="7"/>
                <c:pt idx="0">
                  <c:v>1.837847385845752</c:v>
                </c:pt>
                <c:pt idx="1">
                  <c:v>1.7070113501561308</c:v>
                </c:pt>
                <c:pt idx="2">
                  <c:v>1.6557676118200459</c:v>
                </c:pt>
                <c:pt idx="3">
                  <c:v>1.5864743851128793</c:v>
                </c:pt>
                <c:pt idx="4">
                  <c:v>1.5328910393298596</c:v>
                </c:pt>
                <c:pt idx="5">
                  <c:v>1.4523292963180316</c:v>
                </c:pt>
                <c:pt idx="6">
                  <c:v>1.391633658874587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1F3-43D3-9054-C912DD86863A}"/>
            </c:ext>
          </c:extLst>
        </c:ser>
        <c:ser>
          <c:idx val="2"/>
          <c:order val="2"/>
          <c:tx>
            <c:strRef>
              <c:f>'F2.9'!$H$7</c:f>
              <c:strCache>
                <c:ptCount val="1"/>
                <c:pt idx="0">
                  <c:v>Metabolic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numRef>
              <c:f>'F2.9'!$B$21:$B$27</c:f>
              <c:numCache>
                <c:formatCode>General</c:formatCode>
                <c:ptCount val="7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  <c:pt idx="6">
                  <c:v>2019</c:v>
                </c:pt>
              </c:numCache>
            </c:numRef>
          </c:cat>
          <c:val>
            <c:numRef>
              <c:f>'F2.9'!$H$21:$H$27</c:f>
              <c:numCache>
                <c:formatCode>0.00</c:formatCode>
                <c:ptCount val="7"/>
                <c:pt idx="0">
                  <c:v>4.8937974017212182</c:v>
                </c:pt>
                <c:pt idx="1">
                  <c:v>4.8636679678899775</c:v>
                </c:pt>
                <c:pt idx="2">
                  <c:v>4.9865410223002788</c:v>
                </c:pt>
                <c:pt idx="3">
                  <c:v>5.1239911390447954</c:v>
                </c:pt>
                <c:pt idx="4">
                  <c:v>5.2598787051471616</c:v>
                </c:pt>
                <c:pt idx="5">
                  <c:v>5.4046218217412765</c:v>
                </c:pt>
                <c:pt idx="6">
                  <c:v>5.5791348360741306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1F3-43D3-9054-C912DD8686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2082126448"/>
        <c:axId val="529431584"/>
      </c:barChart>
      <c:catAx>
        <c:axId val="20821264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bg1"/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>
                    <a:lumMod val="50000"/>
                  </a:schemeClr>
                </a:solidFill>
                <a:latin typeface="Gotham Medium" pitchFamily="50" charset="0"/>
                <a:ea typeface="+mn-ea"/>
                <a:cs typeface="Gotham Medium" pitchFamily="50" charset="0"/>
              </a:defRPr>
            </a:pPr>
            <a:endParaRPr lang="en-US"/>
          </a:p>
        </c:txPr>
        <c:crossAx val="529431584"/>
        <c:crosses val="autoZero"/>
        <c:auto val="1"/>
        <c:lblAlgn val="ctr"/>
        <c:lblOffset val="100"/>
        <c:noMultiLvlLbl val="0"/>
      </c:catAx>
      <c:valAx>
        <c:axId val="529431584"/>
        <c:scaling>
          <c:orientation val="minMax"/>
          <c:max val="16"/>
        </c:scaling>
        <c:delete val="0"/>
        <c:axPos val="l"/>
        <c:majorGridlines>
          <c:spPr>
            <a:ln w="9525" cap="flat" cmpd="sng" algn="ctr">
              <a:solidFill>
                <a:schemeClr val="bg1"/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solidFill>
              <a:schemeClr val="bg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>
                    <a:lumMod val="50000"/>
                  </a:schemeClr>
                </a:solidFill>
                <a:latin typeface="Gotham Medium" pitchFamily="50" charset="0"/>
                <a:ea typeface="+mn-ea"/>
                <a:cs typeface="Gotham Medium" pitchFamily="50" charset="0"/>
              </a:defRPr>
            </a:pPr>
            <a:endParaRPr lang="en-US"/>
          </a:p>
        </c:txPr>
        <c:crossAx val="2082126448"/>
        <c:crosses val="autoZero"/>
        <c:crossBetween val="between"/>
      </c:valAx>
      <c:spPr>
        <a:solidFill>
          <a:srgbClr val="F2F2F2">
            <a:alpha val="50196"/>
          </a:srgbClr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bg1">
              <a:lumMod val="50000"/>
            </a:schemeClr>
          </a:solidFill>
          <a:latin typeface="Gotham Medium" pitchFamily="50" charset="0"/>
          <a:cs typeface="Gotham Medium" pitchFamily="50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9979249094402385"/>
          <c:y val="0.21296296296296297"/>
          <c:w val="0.76965189548985802"/>
          <c:h val="0.4740585668437510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'F1.3'!$B$12</c:f>
              <c:strCache>
                <c:ptCount val="1"/>
                <c:pt idx="0">
                  <c:v>10% of older population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Gotham Medium" pitchFamily="50" charset="0"/>
                    <a:ea typeface="+mn-ea"/>
                    <a:cs typeface="Gotham Medium" pitchFamily="50" charset="0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'F1.3'!$C$11:$D$11</c:f>
              <c:strCache>
                <c:ptCount val="2"/>
                <c:pt idx="0">
                  <c:v>High-income countries</c:v>
                </c:pt>
                <c:pt idx="1">
                  <c:v>Latin America and the Caribbean</c:v>
                </c:pt>
              </c:strCache>
            </c:strRef>
          </c:cat>
          <c:val>
            <c:numRef>
              <c:f>'F1.3'!$C$12:$D$12</c:f>
              <c:numCache>
                <c:formatCode>#,##0_);\(#,##0\)</c:formatCode>
                <c:ptCount val="2"/>
                <c:pt idx="0">
                  <c:v>19006.454739317702</c:v>
                </c:pt>
                <c:pt idx="1">
                  <c:v>9050.4022495517947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BC-47C6-80CF-793BFB2C17FD}"/>
            </c:ext>
          </c:extLst>
        </c:ser>
        <c:ser>
          <c:idx val="1"/>
          <c:order val="1"/>
          <c:tx>
            <c:strRef>
              <c:f>'F1.3'!$B$13</c:f>
              <c:strCache>
                <c:ptCount val="1"/>
                <c:pt idx="0">
                  <c:v>20% of older population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Gotham Medium" pitchFamily="50" charset="0"/>
                    <a:ea typeface="+mn-ea"/>
                    <a:cs typeface="Gotham Medium" pitchFamily="50" charset="0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'F1.3'!$C$11:$D$11</c:f>
              <c:strCache>
                <c:ptCount val="2"/>
                <c:pt idx="0">
                  <c:v>High-income countries</c:v>
                </c:pt>
                <c:pt idx="1">
                  <c:v>Latin America and the Caribbean</c:v>
                </c:pt>
              </c:strCache>
            </c:strRef>
          </c:cat>
          <c:val>
            <c:numRef>
              <c:f>'F1.3'!$C$13:$D$13</c:f>
              <c:numCache>
                <c:formatCode>#,##0_);\(#,##0\)</c:formatCode>
                <c:ptCount val="2"/>
                <c:pt idx="0">
                  <c:v>46881.161341966734</c:v>
                </c:pt>
                <c:pt idx="1">
                  <c:v>21657.309246665085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DBC-47C6-80CF-793BFB2C17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79"/>
        <c:overlap val="-27"/>
        <c:axId val="2046587824"/>
        <c:axId val="2046575344"/>
      </c:barChart>
      <c:catAx>
        <c:axId val="2046587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>
                    <a:lumMod val="50000"/>
                  </a:schemeClr>
                </a:solidFill>
                <a:latin typeface="Gotham Medium" pitchFamily="50" charset="0"/>
                <a:ea typeface="+mn-ea"/>
                <a:cs typeface="Gotham Medium" pitchFamily="50" charset="0"/>
              </a:defRPr>
            </a:pPr>
            <a:endParaRPr lang="en-US"/>
          </a:p>
        </c:txPr>
        <c:crossAx val="2046575344"/>
        <c:crosses val="autoZero"/>
        <c:auto val="1"/>
        <c:lblAlgn val="ctr"/>
        <c:lblOffset val="100"/>
        <c:noMultiLvlLbl val="0"/>
      </c:catAx>
      <c:valAx>
        <c:axId val="2046575344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Gotham Medium" pitchFamily="50" charset="0"/>
                    <a:ea typeface="+mn-ea"/>
                    <a:cs typeface="Gotham Medium" pitchFamily="50" charset="0"/>
                  </a:defRPr>
                </a:pPr>
                <a:r>
                  <a:rPr lang="en-US"/>
                  <a:t>USD (Constant 2015) 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bg1">
                      <a:lumMod val="50000"/>
                    </a:schemeClr>
                  </a:solidFill>
                  <a:latin typeface="Gotham Medium" pitchFamily="50" charset="0"/>
                  <a:ea typeface="+mn-ea"/>
                  <a:cs typeface="Gotham Medium" pitchFamily="50" charset="0"/>
                </a:defRPr>
              </a:pPr>
              <a:endParaRPr lang="en-US"/>
            </a:p>
          </c:txPr>
        </c:title>
        <c:numFmt formatCode="#,##0_);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>
                    <a:lumMod val="50000"/>
                  </a:schemeClr>
                </a:solidFill>
                <a:latin typeface="Gotham Medium" pitchFamily="50" charset="0"/>
                <a:ea typeface="+mn-ea"/>
                <a:cs typeface="Gotham Medium" pitchFamily="50" charset="0"/>
              </a:defRPr>
            </a:pPr>
            <a:endParaRPr lang="en-US"/>
          </a:p>
        </c:txPr>
        <c:crossAx val="2046587824"/>
        <c:crosses val="autoZero"/>
        <c:crossBetween val="between"/>
        <c:majorUnit val="100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3.3967604411475928E-2"/>
          <c:y val="0.79772236803732866"/>
          <c:w val="0.87862334585489765"/>
          <c:h val="7.727763196267133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bg1">
                  <a:lumMod val="50000"/>
                </a:schemeClr>
              </a:solidFill>
              <a:latin typeface="Gotham Medium" pitchFamily="50" charset="0"/>
              <a:ea typeface="+mn-ea"/>
              <a:cs typeface="Gotham Medium" pitchFamily="50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chemeClr val="bg1">
              <a:lumMod val="50000"/>
            </a:schemeClr>
          </a:solidFill>
          <a:latin typeface="Gotham Medium" pitchFamily="50" charset="0"/>
          <a:cs typeface="Gotham Medium" pitchFamily="50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'F2.9'!$I$6:$K$6</c:f>
          <c:strCache>
            <c:ptCount val="3"/>
            <c:pt idx="0">
              <c:v>80+</c:v>
            </c:pt>
          </c:strCache>
        </c:strRef>
      </c:tx>
      <c:layout>
        <c:manualLayout>
          <c:xMode val="edge"/>
          <c:yMode val="edge"/>
          <c:x val="0.44926767452599814"/>
          <c:y val="9.103355339082067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bg1">
                  <a:lumMod val="50000"/>
                </a:schemeClr>
              </a:solidFill>
              <a:latin typeface="Gotham Medium" pitchFamily="50" charset="0"/>
              <a:ea typeface="+mn-ea"/>
              <a:cs typeface="Gotham Medium" pitchFamily="50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6181415916886087E-2"/>
          <c:y val="0.25150160091539087"/>
          <c:w val="0.8606087056306152"/>
          <c:h val="0.6380124127060657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'F2.9'!$I$7</c:f>
              <c:strCache>
                <c:ptCount val="1"/>
                <c:pt idx="0">
                  <c:v>Behavioral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'F2.9'!$B$21:$B$27</c:f>
              <c:numCache>
                <c:formatCode>General</c:formatCode>
                <c:ptCount val="7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  <c:pt idx="6">
                  <c:v>2019</c:v>
                </c:pt>
              </c:numCache>
            </c:numRef>
          </c:cat>
          <c:val>
            <c:numRef>
              <c:f>'F2.9'!$I$21:$I$27</c:f>
              <c:numCache>
                <c:formatCode>0.00</c:formatCode>
                <c:ptCount val="7"/>
                <c:pt idx="0">
                  <c:v>4.3210050214955089</c:v>
                </c:pt>
                <c:pt idx="1">
                  <c:v>4.1466127286642163</c:v>
                </c:pt>
                <c:pt idx="2">
                  <c:v>3.9818556406660237</c:v>
                </c:pt>
                <c:pt idx="3">
                  <c:v>3.7845871606718497</c:v>
                </c:pt>
                <c:pt idx="4">
                  <c:v>3.6809872793196021</c:v>
                </c:pt>
                <c:pt idx="5">
                  <c:v>3.5771039030741316</c:v>
                </c:pt>
                <c:pt idx="6">
                  <c:v>3.5294355232468386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6D-4694-90D1-8A2758736D73}"/>
            </c:ext>
          </c:extLst>
        </c:ser>
        <c:ser>
          <c:idx val="1"/>
          <c:order val="1"/>
          <c:tx>
            <c:strRef>
              <c:f>'F2.9'!$J$7</c:f>
              <c:strCache>
                <c:ptCount val="1"/>
                <c:pt idx="0">
                  <c:v>Environmental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'F2.9'!$B$21:$B$27</c:f>
              <c:numCache>
                <c:formatCode>General</c:formatCode>
                <c:ptCount val="7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  <c:pt idx="6">
                  <c:v>2019</c:v>
                </c:pt>
              </c:numCache>
            </c:numRef>
          </c:cat>
          <c:val>
            <c:numRef>
              <c:f>'F2.9'!$J$21:$J$27</c:f>
              <c:numCache>
                <c:formatCode>0.00</c:formatCode>
                <c:ptCount val="7"/>
                <c:pt idx="0">
                  <c:v>2.2817324150334271</c:v>
                </c:pt>
                <c:pt idx="1">
                  <c:v>2.0664914019967879</c:v>
                </c:pt>
                <c:pt idx="2">
                  <c:v>1.9464204446792537</c:v>
                </c:pt>
                <c:pt idx="3">
                  <c:v>1.8116086050102276</c:v>
                </c:pt>
                <c:pt idx="4">
                  <c:v>1.7383643077115443</c:v>
                </c:pt>
                <c:pt idx="5">
                  <c:v>1.6532341530821664</c:v>
                </c:pt>
                <c:pt idx="6">
                  <c:v>1.57423322086728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66D-4694-90D1-8A2758736D73}"/>
            </c:ext>
          </c:extLst>
        </c:ser>
        <c:ser>
          <c:idx val="2"/>
          <c:order val="2"/>
          <c:tx>
            <c:strRef>
              <c:f>'F2.9'!$K$7</c:f>
              <c:strCache>
                <c:ptCount val="1"/>
                <c:pt idx="0">
                  <c:v>Metabolic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numRef>
              <c:f>'F2.9'!$B$21:$B$27</c:f>
              <c:numCache>
                <c:formatCode>General</c:formatCode>
                <c:ptCount val="7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  <c:pt idx="6">
                  <c:v>2019</c:v>
                </c:pt>
              </c:numCache>
            </c:numRef>
          </c:cat>
          <c:val>
            <c:numRef>
              <c:f>'F2.9'!$K$21:$K$27</c:f>
              <c:numCache>
                <c:formatCode>0.00</c:formatCode>
                <c:ptCount val="7"/>
                <c:pt idx="0">
                  <c:v>6.9308400200482065</c:v>
                </c:pt>
                <c:pt idx="1">
                  <c:v>6.9257224004964355</c:v>
                </c:pt>
                <c:pt idx="2">
                  <c:v>7.0469128613512222</c:v>
                </c:pt>
                <c:pt idx="3">
                  <c:v>7.0487701544796844</c:v>
                </c:pt>
                <c:pt idx="4">
                  <c:v>7.2655666446688514</c:v>
                </c:pt>
                <c:pt idx="5">
                  <c:v>7.4115993648340188</c:v>
                </c:pt>
                <c:pt idx="6">
                  <c:v>7.6661743336982422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66D-4694-90D1-8A2758736D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2082126448"/>
        <c:axId val="529431584"/>
      </c:barChart>
      <c:catAx>
        <c:axId val="20821264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bg1"/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>
                    <a:lumMod val="50000"/>
                  </a:schemeClr>
                </a:solidFill>
                <a:latin typeface="Gotham Medium" pitchFamily="50" charset="0"/>
                <a:ea typeface="+mn-ea"/>
                <a:cs typeface="Gotham Medium" pitchFamily="50" charset="0"/>
              </a:defRPr>
            </a:pPr>
            <a:endParaRPr lang="en-US"/>
          </a:p>
        </c:txPr>
        <c:crossAx val="529431584"/>
        <c:crosses val="autoZero"/>
        <c:auto val="1"/>
        <c:lblAlgn val="ctr"/>
        <c:lblOffset val="100"/>
        <c:noMultiLvlLbl val="0"/>
      </c:catAx>
      <c:valAx>
        <c:axId val="5294315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/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solidFill>
              <a:schemeClr val="bg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>
                    <a:lumMod val="50000"/>
                  </a:schemeClr>
                </a:solidFill>
                <a:latin typeface="Gotham Medium" pitchFamily="50" charset="0"/>
                <a:ea typeface="+mn-ea"/>
                <a:cs typeface="Gotham Medium" pitchFamily="50" charset="0"/>
              </a:defRPr>
            </a:pPr>
            <a:endParaRPr lang="en-US"/>
          </a:p>
        </c:txPr>
        <c:crossAx val="2082126448"/>
        <c:crosses val="autoZero"/>
        <c:crossBetween val="between"/>
      </c:valAx>
      <c:spPr>
        <a:solidFill>
          <a:srgbClr val="F2F2F2">
            <a:alpha val="50196"/>
          </a:srgbClr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bg1">
              <a:lumMod val="50000"/>
            </a:schemeClr>
          </a:solidFill>
          <a:latin typeface="Gotham Medium" pitchFamily="50" charset="0"/>
          <a:cs typeface="Gotham Medium" pitchFamily="50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'F2.9'!$C$6:$E$6</c:f>
          <c:strCache>
            <c:ptCount val="3"/>
            <c:pt idx="0">
              <c:v>50-64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bg1">
                  <a:lumMod val="50000"/>
                </a:schemeClr>
              </a:solidFill>
              <a:latin typeface="Gotham Medium" pitchFamily="50" charset="0"/>
              <a:ea typeface="+mn-ea"/>
              <a:cs typeface="Gotham Medium" pitchFamily="50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'F2.9'!$C$7</c:f>
              <c:strCache>
                <c:ptCount val="1"/>
                <c:pt idx="0">
                  <c:v>Behavioral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'F2.9'!$B$8:$B$14</c:f>
              <c:numCache>
                <c:formatCode>General</c:formatCode>
                <c:ptCount val="7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  <c:pt idx="6">
                  <c:v>2019</c:v>
                </c:pt>
              </c:numCache>
            </c:numRef>
          </c:cat>
          <c:val>
            <c:numRef>
              <c:f>'F2.9'!$C$8:$C$14</c:f>
              <c:numCache>
                <c:formatCode>_(* #,##0_);_(* \(#,##0\);_(* "-"??_);_(@_)</c:formatCode>
                <c:ptCount val="7"/>
                <c:pt idx="0">
                  <c:v>845663.79311366996</c:v>
                </c:pt>
                <c:pt idx="1">
                  <c:v>922488.18776504498</c:v>
                </c:pt>
                <c:pt idx="2">
                  <c:v>1078991.2611589399</c:v>
                </c:pt>
                <c:pt idx="3">
                  <c:v>1267862.2881311199</c:v>
                </c:pt>
                <c:pt idx="4">
                  <c:v>1494827.2692893001</c:v>
                </c:pt>
                <c:pt idx="5">
                  <c:v>1735549.5987293101</c:v>
                </c:pt>
                <c:pt idx="6">
                  <c:v>1907000.0794100999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17-4E31-8100-42FB0627DC04}"/>
            </c:ext>
          </c:extLst>
        </c:ser>
        <c:ser>
          <c:idx val="1"/>
          <c:order val="1"/>
          <c:tx>
            <c:strRef>
              <c:f>'F2.9'!$D$7</c:f>
              <c:strCache>
                <c:ptCount val="1"/>
                <c:pt idx="0">
                  <c:v>Environmental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'F2.9'!$B$8:$B$14</c:f>
              <c:numCache>
                <c:formatCode>General</c:formatCode>
                <c:ptCount val="7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  <c:pt idx="6">
                  <c:v>2019</c:v>
                </c:pt>
              </c:numCache>
            </c:numRef>
          </c:cat>
          <c:val>
            <c:numRef>
              <c:f>'F2.9'!$D$8:$D$14</c:f>
              <c:numCache>
                <c:formatCode>_(* #,##0_);_(* \(#,##0\);_(* "-"??_);_(@_)</c:formatCode>
                <c:ptCount val="7"/>
                <c:pt idx="0">
                  <c:v>468303.43408085598</c:v>
                </c:pt>
                <c:pt idx="1">
                  <c:v>509816.85111589002</c:v>
                </c:pt>
                <c:pt idx="2">
                  <c:v>600239.93868242798</c:v>
                </c:pt>
                <c:pt idx="3">
                  <c:v>709962.41330071504</c:v>
                </c:pt>
                <c:pt idx="4">
                  <c:v>837347.55497995496</c:v>
                </c:pt>
                <c:pt idx="5">
                  <c:v>956254.16895586997</c:v>
                </c:pt>
                <c:pt idx="6">
                  <c:v>1036110.23969116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717-4E31-8100-42FB0627DC04}"/>
            </c:ext>
          </c:extLst>
        </c:ser>
        <c:ser>
          <c:idx val="2"/>
          <c:order val="2"/>
          <c:tx>
            <c:strRef>
              <c:f>'F2.9'!$E$7</c:f>
              <c:strCache>
                <c:ptCount val="1"/>
                <c:pt idx="0">
                  <c:v>Metabolic</c:v>
                </c:pt>
              </c:strCache>
            </c:strRef>
          </c:tx>
          <c:spPr>
            <a:solidFill>
              <a:schemeClr val="tx2"/>
            </a:solidFill>
            <a:ln>
              <a:noFill/>
            </a:ln>
            <a:effectLst/>
          </c:spPr>
          <c:invertIfNegative val="0"/>
          <c:cat>
            <c:numRef>
              <c:f>'F2.9'!$B$8:$B$14</c:f>
              <c:numCache>
                <c:formatCode>General</c:formatCode>
                <c:ptCount val="7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  <c:pt idx="6">
                  <c:v>2019</c:v>
                </c:pt>
              </c:numCache>
            </c:numRef>
          </c:cat>
          <c:val>
            <c:numRef>
              <c:f>'F2.9'!$E$8:$E$14</c:f>
              <c:numCache>
                <c:formatCode>_(* #,##0_);_(* \(#,##0\);_(* "-"??_);_(@_)</c:formatCode>
                <c:ptCount val="7"/>
                <c:pt idx="0">
                  <c:v>810463.61828472605</c:v>
                </c:pt>
                <c:pt idx="1">
                  <c:v>937375.37119049905</c:v>
                </c:pt>
                <c:pt idx="2">
                  <c:v>1146211.94086797</c:v>
                </c:pt>
                <c:pt idx="3">
                  <c:v>1445139.1074224701</c:v>
                </c:pt>
                <c:pt idx="4">
                  <c:v>1802271.85517371</c:v>
                </c:pt>
                <c:pt idx="5">
                  <c:v>2212450.4813451199</c:v>
                </c:pt>
                <c:pt idx="6">
                  <c:v>2547938.95997378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717-4E31-8100-42FB0627DC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2082126448"/>
        <c:axId val="529431584"/>
      </c:barChart>
      <c:catAx>
        <c:axId val="20821264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bg1"/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>
                    <a:lumMod val="50000"/>
                  </a:schemeClr>
                </a:solidFill>
                <a:latin typeface="Gotham Medium" pitchFamily="50" charset="0"/>
                <a:ea typeface="+mn-ea"/>
                <a:cs typeface="Gotham Medium" pitchFamily="50" charset="0"/>
              </a:defRPr>
            </a:pPr>
            <a:endParaRPr lang="en-US"/>
          </a:p>
        </c:txPr>
        <c:crossAx val="529431584"/>
        <c:crosses val="autoZero"/>
        <c:auto val="1"/>
        <c:lblAlgn val="ctr"/>
        <c:lblOffset val="100"/>
        <c:noMultiLvlLbl val="0"/>
      </c:catAx>
      <c:valAx>
        <c:axId val="529431584"/>
        <c:scaling>
          <c:orientation val="minMax"/>
          <c:max val="6000000"/>
        </c:scaling>
        <c:delete val="0"/>
        <c:axPos val="l"/>
        <c:majorGridlines>
          <c:spPr>
            <a:ln w="9525" cap="flat" cmpd="sng" algn="ctr">
              <a:solidFill>
                <a:schemeClr val="bg1"/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Gotham Medium" pitchFamily="50" charset="0"/>
                    <a:ea typeface="+mn-ea"/>
                    <a:cs typeface="Gotham Medium" pitchFamily="50" charset="0"/>
                  </a:defRPr>
                </a:pPr>
                <a:r>
                  <a:rPr lang="en-US"/>
                  <a:t>Million years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bg1">
                      <a:lumMod val="50000"/>
                    </a:schemeClr>
                  </a:solidFill>
                  <a:latin typeface="Gotham Medium" pitchFamily="50" charset="0"/>
                  <a:ea typeface="+mn-ea"/>
                  <a:cs typeface="Gotham Medium" pitchFamily="50" charset="0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solidFill>
              <a:schemeClr val="bg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>
                    <a:lumMod val="50000"/>
                  </a:schemeClr>
                </a:solidFill>
                <a:latin typeface="Gotham Medium" pitchFamily="50" charset="0"/>
                <a:ea typeface="+mn-ea"/>
                <a:cs typeface="Gotham Medium" pitchFamily="50" charset="0"/>
              </a:defRPr>
            </a:pPr>
            <a:endParaRPr lang="en-US"/>
          </a:p>
        </c:txPr>
        <c:crossAx val="2082126448"/>
        <c:crosses val="autoZero"/>
        <c:crossBetween val="between"/>
        <c:dispUnits>
          <c:builtInUnit val="millions"/>
        </c:dispUnits>
      </c:valAx>
      <c:spPr>
        <a:solidFill>
          <a:srgbClr val="F2F2F2">
            <a:alpha val="50196"/>
          </a:srgbClr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bg1">
              <a:lumMod val="50000"/>
            </a:schemeClr>
          </a:solidFill>
          <a:latin typeface="Gotham Medium" pitchFamily="50" charset="0"/>
          <a:cs typeface="Gotham Medium" pitchFamily="50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1"/>
          <c:order val="0"/>
          <c:tx>
            <c:strRef>
              <c:f>'F2.10-2.11'!$C$5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'F2.10-2.11'!$A$6:$A$20</c:f>
              <c:strCache>
                <c:ptCount val="15"/>
                <c:pt idx="0">
                  <c:v>Intimate partner violence</c:v>
                </c:pt>
                <c:pt idx="1">
                  <c:v>Childhood sexual abuse </c:v>
                </c:pt>
                <c:pt idx="2">
                  <c:v>Unsafe sex</c:v>
                </c:pt>
                <c:pt idx="3">
                  <c:v>Drug use</c:v>
                </c:pt>
                <c:pt idx="4">
                  <c:v>Child and maternal malnutrition</c:v>
                </c:pt>
                <c:pt idx="5">
                  <c:v>High LDL cholesterol</c:v>
                </c:pt>
                <c:pt idx="6">
                  <c:v>Low physical activity</c:v>
                </c:pt>
                <c:pt idx="7">
                  <c:v>Low bone mineral density</c:v>
                </c:pt>
                <c:pt idx="8">
                  <c:v>Alcohol use</c:v>
                </c:pt>
                <c:pt idx="9">
                  <c:v>Kidney dysfunction</c:v>
                </c:pt>
                <c:pt idx="10">
                  <c:v>High systolic blood pressure</c:v>
                </c:pt>
                <c:pt idx="11">
                  <c:v>Dietary risks</c:v>
                </c:pt>
                <c:pt idx="12">
                  <c:v>Tobacco</c:v>
                </c:pt>
                <c:pt idx="13">
                  <c:v>High body-mass index</c:v>
                </c:pt>
                <c:pt idx="14">
                  <c:v>High fasting plasma glucose</c:v>
                </c:pt>
              </c:strCache>
            </c:strRef>
          </c:cat>
          <c:val>
            <c:numRef>
              <c:f>'F2.10-2.11'!$C$6:$C$20</c:f>
              <c:numCache>
                <c:formatCode>0.00</c:formatCode>
                <c:ptCount val="15"/>
                <c:pt idx="0">
                  <c:v>4.19E-2</c:v>
                </c:pt>
                <c:pt idx="1">
                  <c:v>0.03</c:v>
                </c:pt>
                <c:pt idx="2">
                  <c:v>4.2099999999999999E-2</c:v>
                </c:pt>
                <c:pt idx="3">
                  <c:v>6.4769999999999994E-2</c:v>
                </c:pt>
                <c:pt idx="4">
                  <c:v>0.25459999999999999</c:v>
                </c:pt>
                <c:pt idx="5">
                  <c:v>0.24010000000000001</c:v>
                </c:pt>
                <c:pt idx="6">
                  <c:v>0.39479999999999998</c:v>
                </c:pt>
                <c:pt idx="7">
                  <c:v>0.50449999999999995</c:v>
                </c:pt>
                <c:pt idx="8">
                  <c:v>0.28899999999999998</c:v>
                </c:pt>
                <c:pt idx="9">
                  <c:v>0.71109999999999995</c:v>
                </c:pt>
                <c:pt idx="10">
                  <c:v>1.1152</c:v>
                </c:pt>
                <c:pt idx="11">
                  <c:v>1.1197999999999999</c:v>
                </c:pt>
                <c:pt idx="12">
                  <c:v>1.2253000000000001</c:v>
                </c:pt>
                <c:pt idx="13">
                  <c:v>2.7210000000000001</c:v>
                </c:pt>
                <c:pt idx="14">
                  <c:v>3.7225000000000001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CAD-451E-B333-72044B7CACDC}"/>
            </c:ext>
          </c:extLst>
        </c:ser>
        <c:ser>
          <c:idx val="0"/>
          <c:order val="1"/>
          <c:tx>
            <c:strRef>
              <c:f>'F2.10-2.11'!$B$5</c:f>
              <c:strCache>
                <c:ptCount val="1"/>
                <c:pt idx="0">
                  <c:v>2010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'F2.10-2.11'!$A$6:$A$20</c:f>
              <c:strCache>
                <c:ptCount val="15"/>
                <c:pt idx="0">
                  <c:v>Intimate partner violence</c:v>
                </c:pt>
                <c:pt idx="1">
                  <c:v>Childhood sexual abuse </c:v>
                </c:pt>
                <c:pt idx="2">
                  <c:v>Unsafe sex</c:v>
                </c:pt>
                <c:pt idx="3">
                  <c:v>Drug use</c:v>
                </c:pt>
                <c:pt idx="4">
                  <c:v>Child and maternal malnutrition</c:v>
                </c:pt>
                <c:pt idx="5">
                  <c:v>High LDL cholesterol</c:v>
                </c:pt>
                <c:pt idx="6">
                  <c:v>Low physical activity</c:v>
                </c:pt>
                <c:pt idx="7">
                  <c:v>Low bone mineral density</c:v>
                </c:pt>
                <c:pt idx="8">
                  <c:v>Alcohol use</c:v>
                </c:pt>
                <c:pt idx="9">
                  <c:v>Kidney dysfunction</c:v>
                </c:pt>
                <c:pt idx="10">
                  <c:v>High systolic blood pressure</c:v>
                </c:pt>
                <c:pt idx="11">
                  <c:v>Dietary risks</c:v>
                </c:pt>
                <c:pt idx="12">
                  <c:v>Tobacco</c:v>
                </c:pt>
                <c:pt idx="13">
                  <c:v>High body-mass index</c:v>
                </c:pt>
                <c:pt idx="14">
                  <c:v>High fasting plasma glucose</c:v>
                </c:pt>
              </c:strCache>
            </c:strRef>
          </c:cat>
          <c:val>
            <c:numRef>
              <c:f>'F2.10-2.11'!$B$6:$B$20</c:f>
              <c:numCache>
                <c:formatCode>0.00</c:formatCode>
                <c:ptCount val="15"/>
                <c:pt idx="0">
                  <c:v>4.3499999999999997E-2</c:v>
                </c:pt>
                <c:pt idx="1">
                  <c:v>2.9499999999999998E-2</c:v>
                </c:pt>
                <c:pt idx="2">
                  <c:v>3.6499999999999998E-2</c:v>
                </c:pt>
                <c:pt idx="3">
                  <c:v>6.1100000000000002E-2</c:v>
                </c:pt>
                <c:pt idx="4">
                  <c:v>0.28189999999999998</c:v>
                </c:pt>
                <c:pt idx="5">
                  <c:v>0.2495</c:v>
                </c:pt>
                <c:pt idx="6">
                  <c:v>0.35759999999999997</c:v>
                </c:pt>
                <c:pt idx="7">
                  <c:v>0.50990000000000002</c:v>
                </c:pt>
                <c:pt idx="8">
                  <c:v>0.29570000000000002</c:v>
                </c:pt>
                <c:pt idx="9">
                  <c:v>0.66020000000000001</c:v>
                </c:pt>
                <c:pt idx="10">
                  <c:v>1.1086</c:v>
                </c:pt>
                <c:pt idx="11">
                  <c:v>1.0548</c:v>
                </c:pt>
                <c:pt idx="12">
                  <c:v>1.3606</c:v>
                </c:pt>
                <c:pt idx="13">
                  <c:v>2.4256000000000002</c:v>
                </c:pt>
                <c:pt idx="14">
                  <c:v>3.4253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CAD-451E-B333-72044B7CACD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4"/>
        <c:axId val="1282759023"/>
        <c:axId val="1282761935"/>
      </c:barChart>
      <c:catAx>
        <c:axId val="1282759023"/>
        <c:scaling>
          <c:orientation val="minMax"/>
        </c:scaling>
        <c:delete val="0"/>
        <c:axPos val="l"/>
        <c:majorGridlines>
          <c:spPr>
            <a:ln w="12700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50" b="0" i="0" u="none" strike="noStrike" kern="1200" cap="none" spc="120" normalizeH="0" baseline="0">
                <a:solidFill>
                  <a:schemeClr val="bg1">
                    <a:lumMod val="50000"/>
                  </a:schemeClr>
                </a:solidFill>
                <a:latin typeface="Gotham Medium" pitchFamily="50" charset="0"/>
                <a:ea typeface="+mn-ea"/>
                <a:cs typeface="Gotham Medium" pitchFamily="50" charset="0"/>
              </a:defRPr>
            </a:pPr>
            <a:endParaRPr lang="en-US"/>
          </a:p>
        </c:txPr>
        <c:crossAx val="1282761935"/>
        <c:crosses val="autoZero"/>
        <c:auto val="1"/>
        <c:lblAlgn val="ctr"/>
        <c:lblOffset val="100"/>
        <c:noMultiLvlLbl val="0"/>
      </c:catAx>
      <c:valAx>
        <c:axId val="1282761935"/>
        <c:scaling>
          <c:orientation val="minMax"/>
        </c:scaling>
        <c:delete val="0"/>
        <c:axPos val="b"/>
        <c:majorGridlines>
          <c:spPr>
            <a:ln w="12700" cap="flat" cmpd="sng" algn="ctr">
              <a:solidFill>
                <a:schemeClr val="bg1"/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50" b="0" i="0" u="none" strike="noStrike" kern="1200" cap="none" baseline="0">
                    <a:solidFill>
                      <a:schemeClr val="bg1">
                        <a:lumMod val="50000"/>
                      </a:schemeClr>
                    </a:solidFill>
                    <a:latin typeface="Gotham Medium" pitchFamily="50" charset="0"/>
                    <a:ea typeface="+mn-ea"/>
                    <a:cs typeface="Gotham Medium" pitchFamily="50" charset="0"/>
                  </a:defRPr>
                </a:pPr>
                <a:r>
                  <a:rPr lang="en-US" cap="none" baseline="0"/>
                  <a:t>Years 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50" b="0" i="0" u="none" strike="noStrike" kern="1200" cap="none" baseline="0">
                  <a:solidFill>
                    <a:schemeClr val="bg1">
                      <a:lumMod val="50000"/>
                    </a:schemeClr>
                  </a:solidFill>
                  <a:latin typeface="Gotham Medium" pitchFamily="50" charset="0"/>
                  <a:ea typeface="+mn-ea"/>
                  <a:cs typeface="Gotham Medium" pitchFamily="50" charset="0"/>
                </a:defRPr>
              </a:pPr>
              <a:endParaRPr lang="en-US"/>
            </a:p>
          </c:txPr>
        </c:title>
        <c:numFmt formatCode="0.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50" b="0" i="0" u="none" strike="noStrike" kern="1200" cap="all" baseline="0">
                <a:solidFill>
                  <a:schemeClr val="bg1">
                    <a:lumMod val="50000"/>
                  </a:schemeClr>
                </a:solidFill>
                <a:latin typeface="Gotham Medium" pitchFamily="50" charset="0"/>
                <a:ea typeface="+mn-ea"/>
                <a:cs typeface="Gotham Medium" pitchFamily="50" charset="0"/>
              </a:defRPr>
            </a:pPr>
            <a:endParaRPr lang="en-US"/>
          </a:p>
        </c:txPr>
        <c:crossAx val="1282759023"/>
        <c:crosses val="autoZero"/>
        <c:crossBetween val="between"/>
        <c:majorUnit val="0.5"/>
        <c:minorUnit val="2.0000000000000004E-2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50" b="0" i="0" u="none" strike="noStrike" kern="1200" cap="all" baseline="0">
              <a:solidFill>
                <a:schemeClr val="bg1">
                  <a:lumMod val="50000"/>
                </a:schemeClr>
              </a:solidFill>
              <a:latin typeface="Gotham Medium" pitchFamily="50" charset="0"/>
              <a:ea typeface="+mn-ea"/>
              <a:cs typeface="Gotham Medium" pitchFamily="50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 sz="950" cap="all" baseline="0">
          <a:solidFill>
            <a:schemeClr val="bg1">
              <a:lumMod val="50000"/>
            </a:schemeClr>
          </a:solidFill>
          <a:latin typeface="Gotham Medium" pitchFamily="50" charset="0"/>
          <a:cs typeface="Gotham Medium" pitchFamily="50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'F2.10-2.11'!$D$5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'F2.10-2.11'!$A$6:$A$20</c:f>
              <c:strCache>
                <c:ptCount val="15"/>
                <c:pt idx="0">
                  <c:v>Intimate partner violence</c:v>
                </c:pt>
                <c:pt idx="1">
                  <c:v>Childhood sexual abuse </c:v>
                </c:pt>
                <c:pt idx="2">
                  <c:v>Unsafe sex</c:v>
                </c:pt>
                <c:pt idx="3">
                  <c:v>Drug use</c:v>
                </c:pt>
                <c:pt idx="4">
                  <c:v>Child and maternal malnutrition</c:v>
                </c:pt>
                <c:pt idx="5">
                  <c:v>High LDL cholesterol</c:v>
                </c:pt>
                <c:pt idx="6">
                  <c:v>Low physical activity</c:v>
                </c:pt>
                <c:pt idx="7">
                  <c:v>Low bone mineral density</c:v>
                </c:pt>
                <c:pt idx="8">
                  <c:v>Alcohol use</c:v>
                </c:pt>
                <c:pt idx="9">
                  <c:v>Kidney dysfunction</c:v>
                </c:pt>
                <c:pt idx="10">
                  <c:v>High systolic blood pressure</c:v>
                </c:pt>
                <c:pt idx="11">
                  <c:v>Dietary risks</c:v>
                </c:pt>
                <c:pt idx="12">
                  <c:v>Tobacco</c:v>
                </c:pt>
                <c:pt idx="13">
                  <c:v>High body-mass index</c:v>
                </c:pt>
                <c:pt idx="14">
                  <c:v>High fasting plasma glucose</c:v>
                </c:pt>
              </c:strCache>
            </c:strRef>
          </c:cat>
          <c:val>
            <c:numRef>
              <c:f>'F2.10-2.11'!$D$6:$D$20</c:f>
              <c:numCache>
                <c:formatCode>0.00</c:formatCode>
                <c:ptCount val="15"/>
                <c:pt idx="0">
                  <c:v>7.6149337999999997E-2</c:v>
                </c:pt>
                <c:pt idx="1">
                  <c:v>2.7728471000000001E-2</c:v>
                </c:pt>
                <c:pt idx="2">
                  <c:v>4.8099955E-2</c:v>
                </c:pt>
                <c:pt idx="3">
                  <c:v>6.6413783000000004E-2</c:v>
                </c:pt>
                <c:pt idx="4">
                  <c:v>0.29386348800000001</c:v>
                </c:pt>
                <c:pt idx="5">
                  <c:v>0.203733725</c:v>
                </c:pt>
                <c:pt idx="6">
                  <c:v>0.38866208299999999</c:v>
                </c:pt>
                <c:pt idx="7">
                  <c:v>0.52840973999999996</c:v>
                </c:pt>
                <c:pt idx="8">
                  <c:v>4.1870188000000003E-2</c:v>
                </c:pt>
                <c:pt idx="9">
                  <c:v>0.69371669999999996</c:v>
                </c:pt>
                <c:pt idx="10">
                  <c:v>1.0374903150000001</c:v>
                </c:pt>
                <c:pt idx="11">
                  <c:v>1.012749106</c:v>
                </c:pt>
                <c:pt idx="12">
                  <c:v>0.92462425699999995</c:v>
                </c:pt>
                <c:pt idx="13">
                  <c:v>2.8878368939999999</c:v>
                </c:pt>
                <c:pt idx="14">
                  <c:v>3.5584826810000001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A0-4DC6-B060-5AFE498B897D}"/>
            </c:ext>
          </c:extLst>
        </c:ser>
        <c:ser>
          <c:idx val="1"/>
          <c:order val="1"/>
          <c:tx>
            <c:strRef>
              <c:f>'F2.10-2.11'!$E$5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'F2.10-2.11'!$A$6:$A$20</c:f>
              <c:strCache>
                <c:ptCount val="15"/>
                <c:pt idx="0">
                  <c:v>Intimate partner violence</c:v>
                </c:pt>
                <c:pt idx="1">
                  <c:v>Childhood sexual abuse </c:v>
                </c:pt>
                <c:pt idx="2">
                  <c:v>Unsafe sex</c:v>
                </c:pt>
                <c:pt idx="3">
                  <c:v>Drug use</c:v>
                </c:pt>
                <c:pt idx="4">
                  <c:v>Child and maternal malnutrition</c:v>
                </c:pt>
                <c:pt idx="5">
                  <c:v>High LDL cholesterol</c:v>
                </c:pt>
                <c:pt idx="6">
                  <c:v>Low physical activity</c:v>
                </c:pt>
                <c:pt idx="7">
                  <c:v>Low bone mineral density</c:v>
                </c:pt>
                <c:pt idx="8">
                  <c:v>Alcohol use</c:v>
                </c:pt>
                <c:pt idx="9">
                  <c:v>Kidney dysfunction</c:v>
                </c:pt>
                <c:pt idx="10">
                  <c:v>High systolic blood pressure</c:v>
                </c:pt>
                <c:pt idx="11">
                  <c:v>Dietary risks</c:v>
                </c:pt>
                <c:pt idx="12">
                  <c:v>Tobacco</c:v>
                </c:pt>
                <c:pt idx="13">
                  <c:v>High body-mass index</c:v>
                </c:pt>
                <c:pt idx="14">
                  <c:v>High fasting plasma glucose</c:v>
                </c:pt>
              </c:strCache>
            </c:strRef>
          </c:cat>
          <c:val>
            <c:numRef>
              <c:f>'F2.10-2.11'!$E$6:$E$20</c:f>
              <c:numCache>
                <c:formatCode>0.00</c:formatCode>
                <c:ptCount val="15"/>
                <c:pt idx="0">
                  <c:v>0</c:v>
                </c:pt>
                <c:pt idx="1">
                  <c:v>3.2798032999999997E-2</c:v>
                </c:pt>
                <c:pt idx="2">
                  <c:v>3.4691347999999997E-2</c:v>
                </c:pt>
                <c:pt idx="3">
                  <c:v>6.2543908999999995E-2</c:v>
                </c:pt>
                <c:pt idx="4">
                  <c:v>0.20650178299999999</c:v>
                </c:pt>
                <c:pt idx="5">
                  <c:v>0.28471753</c:v>
                </c:pt>
                <c:pt idx="6">
                  <c:v>0.40228379399999997</c:v>
                </c:pt>
                <c:pt idx="7">
                  <c:v>0.47511720200000002</c:v>
                </c:pt>
                <c:pt idx="8">
                  <c:v>0.59208063099999997</c:v>
                </c:pt>
                <c:pt idx="9">
                  <c:v>0.73233507900000006</c:v>
                </c:pt>
                <c:pt idx="10">
                  <c:v>1.21056225</c:v>
                </c:pt>
                <c:pt idx="11">
                  <c:v>1.251101161</c:v>
                </c:pt>
                <c:pt idx="12">
                  <c:v>1.59405438</c:v>
                </c:pt>
                <c:pt idx="13">
                  <c:v>2.5163852310000001</c:v>
                </c:pt>
                <c:pt idx="14">
                  <c:v>3.9236621459999999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5A0-4DC6-B060-5AFE498B897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2"/>
        <c:axId val="1282759023"/>
        <c:axId val="1282761935"/>
      </c:barChart>
      <c:catAx>
        <c:axId val="1282759023"/>
        <c:scaling>
          <c:orientation val="minMax"/>
        </c:scaling>
        <c:delete val="0"/>
        <c:axPos val="l"/>
        <c:majorGridlines>
          <c:spPr>
            <a:ln w="12700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50" b="0" i="0" u="none" strike="noStrike" kern="1200" cap="none" spc="120" normalizeH="0" baseline="0">
                <a:solidFill>
                  <a:schemeClr val="bg1">
                    <a:lumMod val="50000"/>
                  </a:schemeClr>
                </a:solidFill>
                <a:latin typeface="Gotham Medium" pitchFamily="50" charset="0"/>
                <a:ea typeface="+mn-ea"/>
                <a:cs typeface="Gotham Medium" pitchFamily="50" charset="0"/>
              </a:defRPr>
            </a:pPr>
            <a:endParaRPr lang="en-US"/>
          </a:p>
        </c:txPr>
        <c:crossAx val="1282761935"/>
        <c:crosses val="autoZero"/>
        <c:auto val="1"/>
        <c:lblAlgn val="ctr"/>
        <c:lblOffset val="100"/>
        <c:noMultiLvlLbl val="0"/>
      </c:catAx>
      <c:valAx>
        <c:axId val="1282761935"/>
        <c:scaling>
          <c:orientation val="minMax"/>
          <c:max val="4"/>
        </c:scaling>
        <c:delete val="0"/>
        <c:axPos val="b"/>
        <c:majorGridlines>
          <c:spPr>
            <a:ln w="12700" cap="flat" cmpd="sng" algn="ctr">
              <a:solidFill>
                <a:schemeClr val="bg1"/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50" b="0" i="0" u="none" strike="noStrike" kern="1200" cap="none" baseline="0">
                    <a:solidFill>
                      <a:schemeClr val="bg1">
                        <a:lumMod val="50000"/>
                      </a:schemeClr>
                    </a:solidFill>
                    <a:latin typeface="Gotham Medium" pitchFamily="50" charset="0"/>
                    <a:ea typeface="+mn-ea"/>
                    <a:cs typeface="Gotham Medium" pitchFamily="50" charset="0"/>
                  </a:defRPr>
                </a:pPr>
                <a:r>
                  <a:rPr lang="en-US" cap="none" baseline="0"/>
                  <a:t>Years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50" b="0" i="0" u="none" strike="noStrike" kern="1200" cap="none" baseline="0">
                  <a:solidFill>
                    <a:schemeClr val="bg1">
                      <a:lumMod val="50000"/>
                    </a:schemeClr>
                  </a:solidFill>
                  <a:latin typeface="Gotham Medium" pitchFamily="50" charset="0"/>
                  <a:ea typeface="+mn-ea"/>
                  <a:cs typeface="Gotham Medium" pitchFamily="50" charset="0"/>
                </a:defRPr>
              </a:pPr>
              <a:endParaRPr lang="en-US"/>
            </a:p>
          </c:txPr>
        </c:title>
        <c:numFmt formatCode="0.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50" b="0" i="0" u="none" strike="noStrike" kern="1200" baseline="0">
                <a:solidFill>
                  <a:schemeClr val="bg1">
                    <a:lumMod val="50000"/>
                  </a:schemeClr>
                </a:solidFill>
                <a:latin typeface="Gotham Medium" pitchFamily="50" charset="0"/>
                <a:ea typeface="+mn-ea"/>
                <a:cs typeface="Gotham Medium" pitchFamily="50" charset="0"/>
              </a:defRPr>
            </a:pPr>
            <a:endParaRPr lang="en-US"/>
          </a:p>
        </c:txPr>
        <c:crossAx val="1282759023"/>
        <c:crosses val="autoZero"/>
        <c:crossBetween val="between"/>
        <c:minorUnit val="0.2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50" b="0" i="0" u="none" strike="noStrike" kern="1200" baseline="0">
              <a:solidFill>
                <a:schemeClr val="bg1">
                  <a:lumMod val="50000"/>
                </a:schemeClr>
              </a:solidFill>
              <a:latin typeface="Gotham Medium" pitchFamily="50" charset="0"/>
              <a:ea typeface="+mn-ea"/>
              <a:cs typeface="Gotham Medium" pitchFamily="50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 sz="950">
          <a:solidFill>
            <a:schemeClr val="bg1">
              <a:lumMod val="50000"/>
            </a:schemeClr>
          </a:solidFill>
          <a:latin typeface="Gotham Medium" pitchFamily="50" charset="0"/>
          <a:cs typeface="Gotham Medium" pitchFamily="50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8725692912700073E-2"/>
          <c:y val="0.11839422546684515"/>
          <c:w val="0.91341928244457482"/>
          <c:h val="0.3876648034891900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'F2.12'!$D$4</c:f>
              <c:strCache>
                <c:ptCount val="1"/>
                <c:pt idx="0">
                  <c:v>High body-mass index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'F2.12'!$C$5:$C$33</c:f>
              <c:strCache>
                <c:ptCount val="29"/>
                <c:pt idx="0">
                  <c:v>Argentina</c:v>
                </c:pt>
                <c:pt idx="1">
                  <c:v>Bahamas</c:v>
                </c:pt>
                <c:pt idx="2">
                  <c:v>Belize</c:v>
                </c:pt>
                <c:pt idx="3">
                  <c:v>Bolivia</c:v>
                </c:pt>
                <c:pt idx="4">
                  <c:v>Brazil</c:v>
                </c:pt>
                <c:pt idx="5">
                  <c:v>Barbados</c:v>
                </c:pt>
                <c:pt idx="6">
                  <c:v>Chile</c:v>
                </c:pt>
                <c:pt idx="7">
                  <c:v>Colombia</c:v>
                </c:pt>
                <c:pt idx="8">
                  <c:v>Costa Rica</c:v>
                </c:pt>
                <c:pt idx="9">
                  <c:v>Dominican Republic</c:v>
                </c:pt>
                <c:pt idx="10">
                  <c:v>Ecuador</c:v>
                </c:pt>
                <c:pt idx="11">
                  <c:v>Guatemala</c:v>
                </c:pt>
                <c:pt idx="12">
                  <c:v>Guyana</c:v>
                </c:pt>
                <c:pt idx="13">
                  <c:v>Honduras</c:v>
                </c:pt>
                <c:pt idx="14">
                  <c:v>Haiti</c:v>
                </c:pt>
                <c:pt idx="15">
                  <c:v>Jamaica</c:v>
                </c:pt>
                <c:pt idx="16">
                  <c:v>Mexico</c:v>
                </c:pt>
                <c:pt idx="17">
                  <c:v>Nicaragua</c:v>
                </c:pt>
                <c:pt idx="18">
                  <c:v>Panama</c:v>
                </c:pt>
                <c:pt idx="19">
                  <c:v>Peru</c:v>
                </c:pt>
                <c:pt idx="20">
                  <c:v>Paraguay</c:v>
                </c:pt>
                <c:pt idx="21">
                  <c:v>El Salvador</c:v>
                </c:pt>
                <c:pt idx="22">
                  <c:v>Suriname</c:v>
                </c:pt>
                <c:pt idx="23">
                  <c:v>Trinidad and Tobago</c:v>
                </c:pt>
                <c:pt idx="24">
                  <c:v>Uruguay</c:v>
                </c:pt>
                <c:pt idx="25">
                  <c:v>Venezuela</c:v>
                </c:pt>
                <c:pt idx="26">
                  <c:v>Latin America and the Caribbean</c:v>
                </c:pt>
                <c:pt idx="27">
                  <c:v>OECD</c:v>
                </c:pt>
                <c:pt idx="28">
                  <c:v>Global</c:v>
                </c:pt>
              </c:strCache>
            </c:strRef>
          </c:cat>
          <c:val>
            <c:numRef>
              <c:f>'F2.12'!$D$5:$D$33</c:f>
              <c:numCache>
                <c:formatCode>0.0</c:formatCode>
                <c:ptCount val="29"/>
                <c:pt idx="0">
                  <c:v>2.19</c:v>
                </c:pt>
                <c:pt idx="1">
                  <c:v>2.99</c:v>
                </c:pt>
                <c:pt idx="2">
                  <c:v>2.82</c:v>
                </c:pt>
                <c:pt idx="3">
                  <c:v>2.16</c:v>
                </c:pt>
                <c:pt idx="4">
                  <c:v>2.56</c:v>
                </c:pt>
                <c:pt idx="5">
                  <c:v>3.06</c:v>
                </c:pt>
                <c:pt idx="6">
                  <c:v>2.75</c:v>
                </c:pt>
                <c:pt idx="7">
                  <c:v>2.4500000000000002</c:v>
                </c:pt>
                <c:pt idx="8">
                  <c:v>2.85</c:v>
                </c:pt>
                <c:pt idx="9">
                  <c:v>1.67</c:v>
                </c:pt>
                <c:pt idx="10">
                  <c:v>2.83</c:v>
                </c:pt>
                <c:pt idx="11">
                  <c:v>2.2799999999999998</c:v>
                </c:pt>
                <c:pt idx="12">
                  <c:v>3.2</c:v>
                </c:pt>
                <c:pt idx="13">
                  <c:v>2.46</c:v>
                </c:pt>
                <c:pt idx="14">
                  <c:v>1.36</c:v>
                </c:pt>
                <c:pt idx="15">
                  <c:v>3.28</c:v>
                </c:pt>
                <c:pt idx="16">
                  <c:v>3.59</c:v>
                </c:pt>
                <c:pt idx="17">
                  <c:v>2.72</c:v>
                </c:pt>
                <c:pt idx="18">
                  <c:v>2.68</c:v>
                </c:pt>
                <c:pt idx="19">
                  <c:v>1.84</c:v>
                </c:pt>
                <c:pt idx="20">
                  <c:v>2.34</c:v>
                </c:pt>
                <c:pt idx="21">
                  <c:v>2.73</c:v>
                </c:pt>
                <c:pt idx="22">
                  <c:v>3.18</c:v>
                </c:pt>
                <c:pt idx="23">
                  <c:v>4.03</c:v>
                </c:pt>
                <c:pt idx="24">
                  <c:v>1.86</c:v>
                </c:pt>
                <c:pt idx="25">
                  <c:v>2.65</c:v>
                </c:pt>
                <c:pt idx="26">
                  <c:v>2.72</c:v>
                </c:pt>
                <c:pt idx="27">
                  <c:v>2.54</c:v>
                </c:pt>
                <c:pt idx="28">
                  <c:v>1.9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03-4D2A-9131-7D187C944B22}"/>
            </c:ext>
          </c:extLst>
        </c:ser>
        <c:ser>
          <c:idx val="1"/>
          <c:order val="1"/>
          <c:tx>
            <c:strRef>
              <c:f>'F2.12'!$E$4</c:f>
              <c:strCache>
                <c:ptCount val="1"/>
                <c:pt idx="0">
                  <c:v>High fasting plasma glucose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'F2.12'!$C$5:$C$33</c:f>
              <c:strCache>
                <c:ptCount val="29"/>
                <c:pt idx="0">
                  <c:v>Argentina</c:v>
                </c:pt>
                <c:pt idx="1">
                  <c:v>Bahamas</c:v>
                </c:pt>
                <c:pt idx="2">
                  <c:v>Belize</c:v>
                </c:pt>
                <c:pt idx="3">
                  <c:v>Bolivia</c:v>
                </c:pt>
                <c:pt idx="4">
                  <c:v>Brazil</c:v>
                </c:pt>
                <c:pt idx="5">
                  <c:v>Barbados</c:v>
                </c:pt>
                <c:pt idx="6">
                  <c:v>Chile</c:v>
                </c:pt>
                <c:pt idx="7">
                  <c:v>Colombia</c:v>
                </c:pt>
                <c:pt idx="8">
                  <c:v>Costa Rica</c:v>
                </c:pt>
                <c:pt idx="9">
                  <c:v>Dominican Republic</c:v>
                </c:pt>
                <c:pt idx="10">
                  <c:v>Ecuador</c:v>
                </c:pt>
                <c:pt idx="11">
                  <c:v>Guatemala</c:v>
                </c:pt>
                <c:pt idx="12">
                  <c:v>Guyana</c:v>
                </c:pt>
                <c:pt idx="13">
                  <c:v>Honduras</c:v>
                </c:pt>
                <c:pt idx="14">
                  <c:v>Haiti</c:v>
                </c:pt>
                <c:pt idx="15">
                  <c:v>Jamaica</c:v>
                </c:pt>
                <c:pt idx="16">
                  <c:v>Mexico</c:v>
                </c:pt>
                <c:pt idx="17">
                  <c:v>Nicaragua</c:v>
                </c:pt>
                <c:pt idx="18">
                  <c:v>Panama</c:v>
                </c:pt>
                <c:pt idx="19">
                  <c:v>Peru</c:v>
                </c:pt>
                <c:pt idx="20">
                  <c:v>Paraguay</c:v>
                </c:pt>
                <c:pt idx="21">
                  <c:v>El Salvador</c:v>
                </c:pt>
                <c:pt idx="22">
                  <c:v>Suriname</c:v>
                </c:pt>
                <c:pt idx="23">
                  <c:v>Trinidad and Tobago</c:v>
                </c:pt>
                <c:pt idx="24">
                  <c:v>Uruguay</c:v>
                </c:pt>
                <c:pt idx="25">
                  <c:v>Venezuela</c:v>
                </c:pt>
                <c:pt idx="26">
                  <c:v>Latin America and the Caribbean</c:v>
                </c:pt>
                <c:pt idx="27">
                  <c:v>OECD</c:v>
                </c:pt>
                <c:pt idx="28">
                  <c:v>Global</c:v>
                </c:pt>
              </c:strCache>
            </c:strRef>
          </c:cat>
          <c:val>
            <c:numRef>
              <c:f>'F2.12'!$E$5:$E$33</c:f>
              <c:numCache>
                <c:formatCode>0.0</c:formatCode>
                <c:ptCount val="29"/>
                <c:pt idx="0">
                  <c:v>2.6</c:v>
                </c:pt>
                <c:pt idx="1">
                  <c:v>4.2</c:v>
                </c:pt>
                <c:pt idx="2">
                  <c:v>3.5</c:v>
                </c:pt>
                <c:pt idx="3">
                  <c:v>2.9</c:v>
                </c:pt>
                <c:pt idx="4">
                  <c:v>3.1</c:v>
                </c:pt>
                <c:pt idx="5">
                  <c:v>4.4000000000000004</c:v>
                </c:pt>
                <c:pt idx="6">
                  <c:v>3.2</c:v>
                </c:pt>
                <c:pt idx="7">
                  <c:v>3.7</c:v>
                </c:pt>
                <c:pt idx="8">
                  <c:v>4</c:v>
                </c:pt>
                <c:pt idx="9">
                  <c:v>2.5</c:v>
                </c:pt>
                <c:pt idx="10">
                  <c:v>3.6</c:v>
                </c:pt>
                <c:pt idx="11">
                  <c:v>4.5</c:v>
                </c:pt>
                <c:pt idx="12">
                  <c:v>5.4</c:v>
                </c:pt>
                <c:pt idx="13">
                  <c:v>4.0999999999999996</c:v>
                </c:pt>
                <c:pt idx="14">
                  <c:v>4.5</c:v>
                </c:pt>
                <c:pt idx="15">
                  <c:v>4.9000000000000004</c:v>
                </c:pt>
                <c:pt idx="16">
                  <c:v>5.0999999999999996</c:v>
                </c:pt>
                <c:pt idx="17">
                  <c:v>4.0999999999999996</c:v>
                </c:pt>
                <c:pt idx="18">
                  <c:v>4.3</c:v>
                </c:pt>
                <c:pt idx="19">
                  <c:v>2.2999999999999998</c:v>
                </c:pt>
                <c:pt idx="20">
                  <c:v>3.2</c:v>
                </c:pt>
                <c:pt idx="21">
                  <c:v>4</c:v>
                </c:pt>
                <c:pt idx="22">
                  <c:v>5.3</c:v>
                </c:pt>
                <c:pt idx="23">
                  <c:v>5.7</c:v>
                </c:pt>
                <c:pt idx="24">
                  <c:v>2</c:v>
                </c:pt>
                <c:pt idx="25">
                  <c:v>4</c:v>
                </c:pt>
                <c:pt idx="26">
                  <c:v>3.7</c:v>
                </c:pt>
                <c:pt idx="27">
                  <c:v>3</c:v>
                </c:pt>
                <c:pt idx="28">
                  <c:v>2.8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003-4D2A-9131-7D187C944B2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-10"/>
        <c:axId val="1282759023"/>
        <c:axId val="1282761935"/>
      </c:barChart>
      <c:catAx>
        <c:axId val="1282759023"/>
        <c:scaling>
          <c:orientation val="minMax"/>
        </c:scaling>
        <c:delete val="0"/>
        <c:axPos val="b"/>
        <c:majorGridlines>
          <c:spPr>
            <a:ln w="12700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50" b="0" i="0" u="none" strike="noStrike" kern="1200" cap="none" spc="120" normalizeH="0" baseline="0">
                <a:solidFill>
                  <a:schemeClr val="bg1">
                    <a:lumMod val="50000"/>
                  </a:schemeClr>
                </a:solidFill>
                <a:latin typeface="Gotham Medium" pitchFamily="50" charset="0"/>
                <a:ea typeface="+mn-ea"/>
                <a:cs typeface="Gotham Medium" pitchFamily="50" charset="0"/>
              </a:defRPr>
            </a:pPr>
            <a:endParaRPr lang="en-US"/>
          </a:p>
        </c:txPr>
        <c:crossAx val="1282761935"/>
        <c:crosses val="autoZero"/>
        <c:auto val="1"/>
        <c:lblAlgn val="ctr"/>
        <c:lblOffset val="100"/>
        <c:noMultiLvlLbl val="0"/>
      </c:catAx>
      <c:valAx>
        <c:axId val="1282761935"/>
        <c:scaling>
          <c:orientation val="minMax"/>
        </c:scaling>
        <c:delete val="0"/>
        <c:axPos val="l"/>
        <c:majorGridlines>
          <c:spPr>
            <a:ln w="12700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50" b="0" i="0" u="none" strike="noStrike" kern="1200" cap="none" baseline="0">
                    <a:solidFill>
                      <a:schemeClr val="bg1">
                        <a:lumMod val="50000"/>
                      </a:schemeClr>
                    </a:solidFill>
                    <a:latin typeface="Gotham Medium" pitchFamily="50" charset="0"/>
                    <a:ea typeface="+mn-ea"/>
                    <a:cs typeface="Gotham Medium" pitchFamily="50" charset="0"/>
                  </a:defRPr>
                </a:pPr>
                <a:r>
                  <a:rPr lang="en-US" cap="none" baseline="0"/>
                  <a:t>Yeasrs (per 100 people)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50" b="0" i="0" u="none" strike="noStrike" kern="1200" cap="none" baseline="0">
                  <a:solidFill>
                    <a:schemeClr val="bg1">
                      <a:lumMod val="50000"/>
                    </a:schemeClr>
                  </a:solidFill>
                  <a:latin typeface="Gotham Medium" pitchFamily="50" charset="0"/>
                  <a:ea typeface="+mn-ea"/>
                  <a:cs typeface="Gotham Medium" pitchFamily="50" charset="0"/>
                </a:defRPr>
              </a:pPr>
              <a:endParaRPr lang="en-US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50" b="0" i="0" u="none" strike="noStrike" kern="1200" baseline="0">
                <a:solidFill>
                  <a:schemeClr val="bg1">
                    <a:lumMod val="50000"/>
                  </a:schemeClr>
                </a:solidFill>
                <a:latin typeface="Gotham Medium" pitchFamily="50" charset="0"/>
                <a:ea typeface="+mn-ea"/>
                <a:cs typeface="Gotham Medium" pitchFamily="50" charset="0"/>
              </a:defRPr>
            </a:pPr>
            <a:endParaRPr lang="en-US"/>
          </a:p>
        </c:txPr>
        <c:crossAx val="128275902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50" b="0" i="0" u="none" strike="noStrike" kern="1200" baseline="0">
              <a:solidFill>
                <a:schemeClr val="bg1">
                  <a:lumMod val="50000"/>
                </a:schemeClr>
              </a:solidFill>
              <a:latin typeface="Gotham Medium" pitchFamily="50" charset="0"/>
              <a:ea typeface="+mn-ea"/>
              <a:cs typeface="Gotham Medium" pitchFamily="50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 sz="950">
          <a:solidFill>
            <a:schemeClr val="bg1">
              <a:lumMod val="50000"/>
            </a:schemeClr>
          </a:solidFill>
          <a:latin typeface="Gotham Medium" pitchFamily="50" charset="0"/>
          <a:cs typeface="Gotham Medium" pitchFamily="50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1261700433513229"/>
          <c:y val="7.350642179545229E-2"/>
          <c:w val="0.64693355746262049"/>
          <c:h val="0.85075725281885362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'F2.13'!$B$2</c:f>
              <c:strCache>
                <c:ptCount val="1"/>
                <c:pt idx="0">
                  <c:v>% dep (last year available)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36F5-4DF8-8F61-76D9A96B9051}"/>
              </c:ext>
            </c:extLst>
          </c:dPt>
          <c:dPt>
            <c:idx val="26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72DB-CA4E-8279-70572F8ABE8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Gotham Medium" pitchFamily="50" charset="0"/>
                    <a:ea typeface="+mn-ea"/>
                    <a:cs typeface="Gotham Medium" pitchFamily="50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'F2.13'!$A$3:$A$29</c:f>
              <c:strCache>
                <c:ptCount val="27"/>
                <c:pt idx="0">
                  <c:v>El Salvador</c:v>
                </c:pt>
                <c:pt idx="1">
                  <c:v>Paraguay</c:v>
                </c:pt>
                <c:pt idx="2">
                  <c:v>Argentina</c:v>
                </c:pt>
                <c:pt idx="3">
                  <c:v>Uruguay</c:v>
                </c:pt>
                <c:pt idx="4">
                  <c:v>Brazil</c:v>
                </c:pt>
                <c:pt idx="5">
                  <c:v>Dominican Republic</c:v>
                </c:pt>
                <c:pt idx="6">
                  <c:v>Chile</c:v>
                </c:pt>
                <c:pt idx="7">
                  <c:v>Colombia</c:v>
                </c:pt>
                <c:pt idx="8">
                  <c:v>Costa Rica</c:v>
                </c:pt>
                <c:pt idx="9">
                  <c:v>Mexico</c:v>
                </c:pt>
                <c:pt idx="10">
                  <c:v>Peru*</c:v>
                </c:pt>
                <c:pt idx="11">
                  <c:v>Haiti*</c:v>
                </c:pt>
                <c:pt idx="12">
                  <c:v>Bolivia*</c:v>
                </c:pt>
                <c:pt idx="13">
                  <c:v>Guyana*</c:v>
                </c:pt>
                <c:pt idx="14">
                  <c:v>Bahamas*</c:v>
                </c:pt>
                <c:pt idx="15">
                  <c:v>Ecuador*</c:v>
                </c:pt>
                <c:pt idx="16">
                  <c:v>Nicaragua*</c:v>
                </c:pt>
                <c:pt idx="17">
                  <c:v>Belize*</c:v>
                </c:pt>
                <c:pt idx="18">
                  <c:v>Guatemala*</c:v>
                </c:pt>
                <c:pt idx="19">
                  <c:v>Honduras*</c:v>
                </c:pt>
                <c:pt idx="20">
                  <c:v>Jamaica*</c:v>
                </c:pt>
                <c:pt idx="21">
                  <c:v>Venezuela*</c:v>
                </c:pt>
                <c:pt idx="22">
                  <c:v>Panama*</c:v>
                </c:pt>
                <c:pt idx="23">
                  <c:v>Trinidad and Tobago*</c:v>
                </c:pt>
                <c:pt idx="24">
                  <c:v>Barbados*</c:v>
                </c:pt>
                <c:pt idx="25">
                  <c:v>Suriname*</c:v>
                </c:pt>
                <c:pt idx="26">
                  <c:v>Latin American and the Caribbean</c:v>
                </c:pt>
              </c:strCache>
            </c:strRef>
          </c:cat>
          <c:val>
            <c:numRef>
              <c:f>'F2.13'!$B$3:$B$29</c:f>
              <c:numCache>
                <c:formatCode>0.0%</c:formatCode>
                <c:ptCount val="27"/>
                <c:pt idx="0">
                  <c:v>5.2742600000000001E-2</c:v>
                </c:pt>
                <c:pt idx="1">
                  <c:v>5.9935394674539566E-2</c:v>
                </c:pt>
                <c:pt idx="2">
                  <c:v>7.2770640254020691E-2</c:v>
                </c:pt>
                <c:pt idx="3">
                  <c:v>9.0447477996349335E-2</c:v>
                </c:pt>
                <c:pt idx="4">
                  <c:v>0.10294922441244125</c:v>
                </c:pt>
                <c:pt idx="5">
                  <c:v>0.11537600000000001</c:v>
                </c:pt>
                <c:pt idx="6">
                  <c:v>0.12204546481370926</c:v>
                </c:pt>
                <c:pt idx="7">
                  <c:v>0.14299999999999999</c:v>
                </c:pt>
                <c:pt idx="8">
                  <c:v>0.16627880930900574</c:v>
                </c:pt>
                <c:pt idx="9">
                  <c:v>0.25451451539993286</c:v>
                </c:pt>
                <c:pt idx="10">
                  <c:v>0.140572</c:v>
                </c:pt>
                <c:pt idx="11">
                  <c:v>0.14176649999999999</c:v>
                </c:pt>
                <c:pt idx="12">
                  <c:v>0.14320530000000001</c:v>
                </c:pt>
                <c:pt idx="13">
                  <c:v>0.1512781</c:v>
                </c:pt>
                <c:pt idx="14">
                  <c:v>0.1511525</c:v>
                </c:pt>
                <c:pt idx="15">
                  <c:v>0.15405640000000001</c:v>
                </c:pt>
                <c:pt idx="16">
                  <c:v>0.15450130000000001</c:v>
                </c:pt>
                <c:pt idx="17">
                  <c:v>0.1616552</c:v>
                </c:pt>
                <c:pt idx="18">
                  <c:v>0.16177659999999999</c:v>
                </c:pt>
                <c:pt idx="19">
                  <c:v>0.16498199999999999</c:v>
                </c:pt>
                <c:pt idx="20">
                  <c:v>0.16707920000000001</c:v>
                </c:pt>
                <c:pt idx="21">
                  <c:v>0.16717190000000001</c:v>
                </c:pt>
                <c:pt idx="22">
                  <c:v>0.17015</c:v>
                </c:pt>
                <c:pt idx="23">
                  <c:v>0.17009160000000001</c:v>
                </c:pt>
                <c:pt idx="24">
                  <c:v>0.17415849999999999</c:v>
                </c:pt>
                <c:pt idx="25">
                  <c:v>0.18051120000000001</c:v>
                </c:pt>
                <c:pt idx="26">
                  <c:v>0.14362186257153844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1D-4EBF-A122-724D10B689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6"/>
        <c:axId val="1901431712"/>
        <c:axId val="1805898272"/>
      </c:barChart>
      <c:catAx>
        <c:axId val="190143171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>
                    <a:lumMod val="50000"/>
                  </a:schemeClr>
                </a:solidFill>
                <a:latin typeface="Gotham Medium" pitchFamily="50" charset="0"/>
                <a:ea typeface="+mn-ea"/>
                <a:cs typeface="Gotham Medium" pitchFamily="50" charset="0"/>
              </a:defRPr>
            </a:pPr>
            <a:endParaRPr lang="en-US"/>
          </a:p>
        </c:txPr>
        <c:crossAx val="1805898272"/>
        <c:crosses val="autoZero"/>
        <c:auto val="1"/>
        <c:lblAlgn val="ctr"/>
        <c:lblOffset val="100"/>
        <c:noMultiLvlLbl val="0"/>
      </c:catAx>
      <c:valAx>
        <c:axId val="1805898272"/>
        <c:scaling>
          <c:orientation val="minMax"/>
        </c:scaling>
        <c:delete val="1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Gotham Medium" pitchFamily="50" charset="0"/>
                    <a:ea typeface="+mn-ea"/>
                    <a:cs typeface="Gotham Medium" pitchFamily="50" charset="0"/>
                  </a:defRPr>
                </a:pPr>
                <a:r>
                  <a:rPr lang="en-US"/>
                  <a:t>Share of older population (%)</a:t>
                </a:r>
              </a:p>
            </c:rich>
          </c:tx>
          <c:layout>
            <c:manualLayout>
              <c:xMode val="edge"/>
              <c:yMode val="edge"/>
              <c:x val="0.44465681677430768"/>
              <c:y val="0.9401594008066065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bg1">
                      <a:lumMod val="50000"/>
                    </a:schemeClr>
                  </a:solidFill>
                  <a:latin typeface="Gotham Medium" pitchFamily="50" charset="0"/>
                  <a:ea typeface="+mn-ea"/>
                  <a:cs typeface="Gotham Medium" pitchFamily="50" charset="0"/>
                </a:defRPr>
              </a:pPr>
              <a:endParaRPr lang="en-US"/>
            </a:p>
          </c:txPr>
        </c:title>
        <c:numFmt formatCode="0.0%" sourceLinked="1"/>
        <c:majorTickMark val="none"/>
        <c:minorTickMark val="none"/>
        <c:tickLblPos val="nextTo"/>
        <c:crossAx val="19014317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chemeClr val="bg1">
              <a:lumMod val="50000"/>
            </a:schemeClr>
          </a:solidFill>
          <a:latin typeface="Gotham Medium" pitchFamily="50" charset="0"/>
          <a:cs typeface="Gotham Medium" pitchFamily="50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878057950960873"/>
          <c:y val="9.8432079703496475E-2"/>
          <c:w val="0.87830484739174552"/>
          <c:h val="0.6770899177761542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'F2.14'!$C$3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'F2.14'!$A$4:$B$53</c:f>
              <c:multiLvlStrCache>
                <c:ptCount val="50"/>
                <c:lvl>
                  <c:pt idx="0">
                    <c:v>65-69</c:v>
                  </c:pt>
                  <c:pt idx="1">
                    <c:v>70-74</c:v>
                  </c:pt>
                  <c:pt idx="2">
                    <c:v>75-79</c:v>
                  </c:pt>
                  <c:pt idx="3">
                    <c:v>80-84</c:v>
                  </c:pt>
                  <c:pt idx="4">
                    <c:v>85+</c:v>
                  </c:pt>
                  <c:pt idx="5">
                    <c:v>65-69</c:v>
                  </c:pt>
                  <c:pt idx="6">
                    <c:v>70-74</c:v>
                  </c:pt>
                  <c:pt idx="7">
                    <c:v>75-79</c:v>
                  </c:pt>
                  <c:pt idx="8">
                    <c:v>80-84</c:v>
                  </c:pt>
                  <c:pt idx="9">
                    <c:v>85+</c:v>
                  </c:pt>
                  <c:pt idx="10">
                    <c:v>65-69</c:v>
                  </c:pt>
                  <c:pt idx="11">
                    <c:v>70-74</c:v>
                  </c:pt>
                  <c:pt idx="12">
                    <c:v>75-79</c:v>
                  </c:pt>
                  <c:pt idx="13">
                    <c:v>80-84</c:v>
                  </c:pt>
                  <c:pt idx="14">
                    <c:v>85+</c:v>
                  </c:pt>
                  <c:pt idx="15">
                    <c:v>65-69</c:v>
                  </c:pt>
                  <c:pt idx="16">
                    <c:v>70-74</c:v>
                  </c:pt>
                  <c:pt idx="17">
                    <c:v>75-79</c:v>
                  </c:pt>
                  <c:pt idx="18">
                    <c:v>80-84</c:v>
                  </c:pt>
                  <c:pt idx="19">
                    <c:v>85+</c:v>
                  </c:pt>
                  <c:pt idx="20">
                    <c:v>65-69</c:v>
                  </c:pt>
                  <c:pt idx="21">
                    <c:v>70-74</c:v>
                  </c:pt>
                  <c:pt idx="22">
                    <c:v>75-79</c:v>
                  </c:pt>
                  <c:pt idx="23">
                    <c:v>80-84</c:v>
                  </c:pt>
                  <c:pt idx="24">
                    <c:v>85+</c:v>
                  </c:pt>
                  <c:pt idx="25">
                    <c:v>65-69</c:v>
                  </c:pt>
                  <c:pt idx="26">
                    <c:v>70-74</c:v>
                  </c:pt>
                  <c:pt idx="27">
                    <c:v>75-79</c:v>
                  </c:pt>
                  <c:pt idx="28">
                    <c:v>80-84</c:v>
                  </c:pt>
                  <c:pt idx="29">
                    <c:v>85+</c:v>
                  </c:pt>
                  <c:pt idx="30">
                    <c:v>65-69</c:v>
                  </c:pt>
                  <c:pt idx="31">
                    <c:v>70-74</c:v>
                  </c:pt>
                  <c:pt idx="32">
                    <c:v>75-79</c:v>
                  </c:pt>
                  <c:pt idx="33">
                    <c:v>80-84</c:v>
                  </c:pt>
                  <c:pt idx="34">
                    <c:v>85+</c:v>
                  </c:pt>
                  <c:pt idx="35">
                    <c:v>65-69</c:v>
                  </c:pt>
                  <c:pt idx="36">
                    <c:v>70-74</c:v>
                  </c:pt>
                  <c:pt idx="37">
                    <c:v>75-79</c:v>
                  </c:pt>
                  <c:pt idx="38">
                    <c:v>80-84</c:v>
                  </c:pt>
                  <c:pt idx="39">
                    <c:v>85+</c:v>
                  </c:pt>
                  <c:pt idx="40">
                    <c:v>65-69</c:v>
                  </c:pt>
                  <c:pt idx="41">
                    <c:v>70-74</c:v>
                  </c:pt>
                  <c:pt idx="42">
                    <c:v>75-79</c:v>
                  </c:pt>
                  <c:pt idx="43">
                    <c:v>80-84</c:v>
                  </c:pt>
                  <c:pt idx="44">
                    <c:v>85+</c:v>
                  </c:pt>
                  <c:pt idx="45">
                    <c:v>65-69</c:v>
                  </c:pt>
                  <c:pt idx="46">
                    <c:v>70-74</c:v>
                  </c:pt>
                  <c:pt idx="47">
                    <c:v>75-79</c:v>
                  </c:pt>
                  <c:pt idx="48">
                    <c:v>80-84</c:v>
                  </c:pt>
                  <c:pt idx="49">
                    <c:v>85+</c:v>
                  </c:pt>
                </c:lvl>
                <c:lvl>
                  <c:pt idx="0">
                    <c:v>Argentina</c:v>
                  </c:pt>
                  <c:pt idx="5">
                    <c:v>Brazil</c:v>
                  </c:pt>
                  <c:pt idx="10">
                    <c:v>Chile</c:v>
                  </c:pt>
                  <c:pt idx="15">
                    <c:v>Colombia</c:v>
                  </c:pt>
                  <c:pt idx="20">
                    <c:v>Costa Rica</c:v>
                  </c:pt>
                  <c:pt idx="25">
                    <c:v>Dominican Republic</c:v>
                  </c:pt>
                  <c:pt idx="30">
                    <c:v>Mexico</c:v>
                  </c:pt>
                  <c:pt idx="35">
                    <c:v>Paraguay</c:v>
                  </c:pt>
                  <c:pt idx="40">
                    <c:v>El Salvador</c:v>
                  </c:pt>
                  <c:pt idx="45">
                    <c:v>Uruguay</c:v>
                  </c:pt>
                </c:lvl>
              </c:multiLvlStrCache>
            </c:multiLvlStrRef>
          </c:cat>
          <c:val>
            <c:numRef>
              <c:f>'F2.14'!$C$4:$C$53</c:f>
              <c:numCache>
                <c:formatCode>0.0%</c:formatCode>
                <c:ptCount val="50"/>
                <c:pt idx="0">
                  <c:v>2.6339100673794746E-2</c:v>
                </c:pt>
                <c:pt idx="1">
                  <c:v>4.9710899591445923E-2</c:v>
                </c:pt>
                <c:pt idx="2">
                  <c:v>5.920453742146492E-2</c:v>
                </c:pt>
                <c:pt idx="3">
                  <c:v>0.1077851727604866</c:v>
                </c:pt>
                <c:pt idx="4">
                  <c:v>0.29568472504615784</c:v>
                </c:pt>
                <c:pt idx="5">
                  <c:v>5.0891030579805374E-2</c:v>
                </c:pt>
                <c:pt idx="6">
                  <c:v>7.1581467986106873E-2</c:v>
                </c:pt>
                <c:pt idx="7">
                  <c:v>0.12087143957614899</c:v>
                </c:pt>
                <c:pt idx="8">
                  <c:v>0.16976316273212433</c:v>
                </c:pt>
                <c:pt idx="9">
                  <c:v>0.2909209132194519</c:v>
                </c:pt>
                <c:pt idx="10">
                  <c:v>5.3055059164762497E-2</c:v>
                </c:pt>
                <c:pt idx="11">
                  <c:v>5.3540170192718506E-2</c:v>
                </c:pt>
                <c:pt idx="12">
                  <c:v>0.10739635676145554</c:v>
                </c:pt>
                <c:pt idx="13">
                  <c:v>0.20734779536724091</c:v>
                </c:pt>
                <c:pt idx="14">
                  <c:v>0.39549115300178528</c:v>
                </c:pt>
                <c:pt idx="15">
                  <c:v>5.5399999999999998E-2</c:v>
                </c:pt>
                <c:pt idx="16">
                  <c:v>8.48E-2</c:v>
                </c:pt>
                <c:pt idx="17">
                  <c:v>0.13850000000000001</c:v>
                </c:pt>
                <c:pt idx="18">
                  <c:v>0.25409999999999999</c:v>
                </c:pt>
                <c:pt idx="19">
                  <c:v>0.44429999999999997</c:v>
                </c:pt>
                <c:pt idx="20">
                  <c:v>0.12359114736318588</c:v>
                </c:pt>
                <c:pt idx="21">
                  <c:v>0.11188751459121704</c:v>
                </c:pt>
                <c:pt idx="22">
                  <c:v>0.16885620355606079</c:v>
                </c:pt>
                <c:pt idx="23">
                  <c:v>0.23826299607753754</c:v>
                </c:pt>
                <c:pt idx="24">
                  <c:v>0.34019923210144043</c:v>
                </c:pt>
                <c:pt idx="25">
                  <c:v>4.7399999999999998E-2</c:v>
                </c:pt>
                <c:pt idx="26">
                  <c:v>7.6399999999999996E-2</c:v>
                </c:pt>
                <c:pt idx="27">
                  <c:v>0.1138</c:v>
                </c:pt>
                <c:pt idx="28">
                  <c:v>0.1701</c:v>
                </c:pt>
                <c:pt idx="29">
                  <c:v>0.3332</c:v>
                </c:pt>
                <c:pt idx="30">
                  <c:v>0.15211404860019684</c:v>
                </c:pt>
                <c:pt idx="31">
                  <c:v>0.18378812074661255</c:v>
                </c:pt>
                <c:pt idx="32">
                  <c:v>0.28548800945281982</c:v>
                </c:pt>
                <c:pt idx="33">
                  <c:v>0.39509493112564087</c:v>
                </c:pt>
                <c:pt idx="34">
                  <c:v>0.55186563730239868</c:v>
                </c:pt>
                <c:pt idx="35">
                  <c:v>2.7917042374610901E-2</c:v>
                </c:pt>
                <c:pt idx="36">
                  <c:v>5.0581686198711395E-2</c:v>
                </c:pt>
                <c:pt idx="37">
                  <c:v>5.4479379206895828E-2</c:v>
                </c:pt>
                <c:pt idx="38">
                  <c:v>0.11564230173826218</c:v>
                </c:pt>
                <c:pt idx="39">
                  <c:v>0.15056708455085754</c:v>
                </c:pt>
                <c:pt idx="40">
                  <c:v>1.8974680453538895E-2</c:v>
                </c:pt>
                <c:pt idx="41">
                  <c:v>3.4746315330266953E-2</c:v>
                </c:pt>
                <c:pt idx="42">
                  <c:v>4.8990163952112198E-2</c:v>
                </c:pt>
                <c:pt idx="43">
                  <c:v>8.6913548409938812E-2</c:v>
                </c:pt>
                <c:pt idx="44">
                  <c:v>0.18054497241973877</c:v>
                </c:pt>
                <c:pt idx="45">
                  <c:v>4.1543975472450256E-2</c:v>
                </c:pt>
                <c:pt idx="46">
                  <c:v>6.1996106058359146E-2</c:v>
                </c:pt>
                <c:pt idx="47">
                  <c:v>8.7845556437969208E-2</c:v>
                </c:pt>
                <c:pt idx="48">
                  <c:v>0.13481970131397247</c:v>
                </c:pt>
                <c:pt idx="49">
                  <c:v>0.20853246748447418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6D-4AD3-8A64-A4F8846262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7"/>
        <c:overlap val="100"/>
        <c:axId val="488275471"/>
        <c:axId val="488474111"/>
      </c:barChart>
      <c:lineChart>
        <c:grouping val="standard"/>
        <c:varyColors val="0"/>
        <c:ser>
          <c:idx val="1"/>
          <c:order val="1"/>
          <c:tx>
            <c:strRef>
              <c:f>'F2.14'!$D$3</c:f>
              <c:strCache>
                <c:ptCount val="1"/>
                <c:pt idx="0">
                  <c:v>Male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8"/>
            <c:spPr>
              <a:solidFill>
                <a:schemeClr val="accent4"/>
              </a:solidFill>
              <a:ln w="9525">
                <a:noFill/>
              </a:ln>
              <a:effectLst/>
            </c:spPr>
          </c:marker>
          <c:cat>
            <c:multiLvlStrRef>
              <c:f>'F2.14'!$A$4:$B$53</c:f>
              <c:multiLvlStrCache>
                <c:ptCount val="50"/>
                <c:lvl>
                  <c:pt idx="0">
                    <c:v>65-69</c:v>
                  </c:pt>
                  <c:pt idx="1">
                    <c:v>70-74</c:v>
                  </c:pt>
                  <c:pt idx="2">
                    <c:v>75-79</c:v>
                  </c:pt>
                  <c:pt idx="3">
                    <c:v>80-84</c:v>
                  </c:pt>
                  <c:pt idx="4">
                    <c:v>85+</c:v>
                  </c:pt>
                  <c:pt idx="5">
                    <c:v>65-69</c:v>
                  </c:pt>
                  <c:pt idx="6">
                    <c:v>70-74</c:v>
                  </c:pt>
                  <c:pt idx="7">
                    <c:v>75-79</c:v>
                  </c:pt>
                  <c:pt idx="8">
                    <c:v>80-84</c:v>
                  </c:pt>
                  <c:pt idx="9">
                    <c:v>85+</c:v>
                  </c:pt>
                  <c:pt idx="10">
                    <c:v>65-69</c:v>
                  </c:pt>
                  <c:pt idx="11">
                    <c:v>70-74</c:v>
                  </c:pt>
                  <c:pt idx="12">
                    <c:v>75-79</c:v>
                  </c:pt>
                  <c:pt idx="13">
                    <c:v>80-84</c:v>
                  </c:pt>
                  <c:pt idx="14">
                    <c:v>85+</c:v>
                  </c:pt>
                  <c:pt idx="15">
                    <c:v>65-69</c:v>
                  </c:pt>
                  <c:pt idx="16">
                    <c:v>70-74</c:v>
                  </c:pt>
                  <c:pt idx="17">
                    <c:v>75-79</c:v>
                  </c:pt>
                  <c:pt idx="18">
                    <c:v>80-84</c:v>
                  </c:pt>
                  <c:pt idx="19">
                    <c:v>85+</c:v>
                  </c:pt>
                  <c:pt idx="20">
                    <c:v>65-69</c:v>
                  </c:pt>
                  <c:pt idx="21">
                    <c:v>70-74</c:v>
                  </c:pt>
                  <c:pt idx="22">
                    <c:v>75-79</c:v>
                  </c:pt>
                  <c:pt idx="23">
                    <c:v>80-84</c:v>
                  </c:pt>
                  <c:pt idx="24">
                    <c:v>85+</c:v>
                  </c:pt>
                  <c:pt idx="25">
                    <c:v>65-69</c:v>
                  </c:pt>
                  <c:pt idx="26">
                    <c:v>70-74</c:v>
                  </c:pt>
                  <c:pt idx="27">
                    <c:v>75-79</c:v>
                  </c:pt>
                  <c:pt idx="28">
                    <c:v>80-84</c:v>
                  </c:pt>
                  <c:pt idx="29">
                    <c:v>85+</c:v>
                  </c:pt>
                  <c:pt idx="30">
                    <c:v>65-69</c:v>
                  </c:pt>
                  <c:pt idx="31">
                    <c:v>70-74</c:v>
                  </c:pt>
                  <c:pt idx="32">
                    <c:v>75-79</c:v>
                  </c:pt>
                  <c:pt idx="33">
                    <c:v>80-84</c:v>
                  </c:pt>
                  <c:pt idx="34">
                    <c:v>85+</c:v>
                  </c:pt>
                  <c:pt idx="35">
                    <c:v>65-69</c:v>
                  </c:pt>
                  <c:pt idx="36">
                    <c:v>70-74</c:v>
                  </c:pt>
                  <c:pt idx="37">
                    <c:v>75-79</c:v>
                  </c:pt>
                  <c:pt idx="38">
                    <c:v>80-84</c:v>
                  </c:pt>
                  <c:pt idx="39">
                    <c:v>85+</c:v>
                  </c:pt>
                  <c:pt idx="40">
                    <c:v>65-69</c:v>
                  </c:pt>
                  <c:pt idx="41">
                    <c:v>70-74</c:v>
                  </c:pt>
                  <c:pt idx="42">
                    <c:v>75-79</c:v>
                  </c:pt>
                  <c:pt idx="43">
                    <c:v>80-84</c:v>
                  </c:pt>
                  <c:pt idx="44">
                    <c:v>85+</c:v>
                  </c:pt>
                  <c:pt idx="45">
                    <c:v>65-69</c:v>
                  </c:pt>
                  <c:pt idx="46">
                    <c:v>70-74</c:v>
                  </c:pt>
                  <c:pt idx="47">
                    <c:v>75-79</c:v>
                  </c:pt>
                  <c:pt idx="48">
                    <c:v>80-84</c:v>
                  </c:pt>
                  <c:pt idx="49">
                    <c:v>85+</c:v>
                  </c:pt>
                </c:lvl>
                <c:lvl>
                  <c:pt idx="0">
                    <c:v>Argentina</c:v>
                  </c:pt>
                  <c:pt idx="5">
                    <c:v>Brazil</c:v>
                  </c:pt>
                  <c:pt idx="10">
                    <c:v>Chile</c:v>
                  </c:pt>
                  <c:pt idx="15">
                    <c:v>Colombia</c:v>
                  </c:pt>
                  <c:pt idx="20">
                    <c:v>Costa Rica</c:v>
                  </c:pt>
                  <c:pt idx="25">
                    <c:v>Dominican Republic</c:v>
                  </c:pt>
                  <c:pt idx="30">
                    <c:v>Mexico</c:v>
                  </c:pt>
                  <c:pt idx="35">
                    <c:v>Paraguay</c:v>
                  </c:pt>
                  <c:pt idx="40">
                    <c:v>El Salvador</c:v>
                  </c:pt>
                  <c:pt idx="45">
                    <c:v>Uruguay</c:v>
                  </c:pt>
                </c:lvl>
              </c:multiLvlStrCache>
            </c:multiLvlStrRef>
          </c:cat>
          <c:val>
            <c:numRef>
              <c:f>'F2.14'!$D$4:$D$53</c:f>
              <c:numCache>
                <c:formatCode>0.0%</c:formatCode>
                <c:ptCount val="50"/>
                <c:pt idx="0">
                  <c:v>3.1610079109668732E-2</c:v>
                </c:pt>
                <c:pt idx="1">
                  <c:v>5.6043293327093124E-2</c:v>
                </c:pt>
                <c:pt idx="2">
                  <c:v>5.7602278888225555E-2</c:v>
                </c:pt>
                <c:pt idx="3">
                  <c:v>0.10817486047744751</c:v>
                </c:pt>
                <c:pt idx="4">
                  <c:v>0.22389219701290131</c:v>
                </c:pt>
                <c:pt idx="5">
                  <c:v>6.6738806664943695E-2</c:v>
                </c:pt>
                <c:pt idx="6">
                  <c:v>5.6187376379966736E-2</c:v>
                </c:pt>
                <c:pt idx="7">
                  <c:v>8.60896036028862E-2</c:v>
                </c:pt>
                <c:pt idx="8">
                  <c:v>0.1755182147026062</c:v>
                </c:pt>
                <c:pt idx="9">
                  <c:v>0.20655046403408051</c:v>
                </c:pt>
                <c:pt idx="10">
                  <c:v>4.8319455236196518E-2</c:v>
                </c:pt>
                <c:pt idx="11">
                  <c:v>3.7891797721385956E-2</c:v>
                </c:pt>
                <c:pt idx="12">
                  <c:v>9.6441544592380524E-2</c:v>
                </c:pt>
                <c:pt idx="13">
                  <c:v>0.19443100690841675</c:v>
                </c:pt>
                <c:pt idx="14">
                  <c:v>0.26360756158828735</c:v>
                </c:pt>
                <c:pt idx="15">
                  <c:v>4.8399999999999999E-2</c:v>
                </c:pt>
                <c:pt idx="16">
                  <c:v>7.2400000000000006E-2</c:v>
                </c:pt>
                <c:pt idx="17">
                  <c:v>0.107</c:v>
                </c:pt>
                <c:pt idx="18">
                  <c:v>0.2</c:v>
                </c:pt>
                <c:pt idx="19">
                  <c:v>0.38529999999999998</c:v>
                </c:pt>
                <c:pt idx="20">
                  <c:v>0.10723061859607697</c:v>
                </c:pt>
                <c:pt idx="21">
                  <c:v>6.4819782972335815E-2</c:v>
                </c:pt>
                <c:pt idx="22">
                  <c:v>0.1653924286365509</c:v>
                </c:pt>
                <c:pt idx="23">
                  <c:v>0.21328085660934448</c:v>
                </c:pt>
                <c:pt idx="24">
                  <c:v>0.25158411264419556</c:v>
                </c:pt>
                <c:pt idx="25">
                  <c:v>4.6399999999999997E-2</c:v>
                </c:pt>
                <c:pt idx="26">
                  <c:v>6.1600000000000002E-2</c:v>
                </c:pt>
                <c:pt idx="27">
                  <c:v>0.1038</c:v>
                </c:pt>
                <c:pt idx="28">
                  <c:v>0.17660000000000001</c:v>
                </c:pt>
                <c:pt idx="29">
                  <c:v>0.27910000000000001</c:v>
                </c:pt>
                <c:pt idx="30">
                  <c:v>0.10710592567920685</c:v>
                </c:pt>
                <c:pt idx="31">
                  <c:v>0.12673939764499664</c:v>
                </c:pt>
                <c:pt idx="32">
                  <c:v>0.23347529768943787</c:v>
                </c:pt>
                <c:pt idx="33">
                  <c:v>0.41352897882461548</c:v>
                </c:pt>
                <c:pt idx="34">
                  <c:v>0.40669971704483032</c:v>
                </c:pt>
                <c:pt idx="35">
                  <c:v>2.8566343709826469E-2</c:v>
                </c:pt>
                <c:pt idx="36">
                  <c:v>3.3117577433586121E-2</c:v>
                </c:pt>
                <c:pt idx="37">
                  <c:v>2.8181659057736397E-2</c:v>
                </c:pt>
                <c:pt idx="38">
                  <c:v>6.506531685590744E-2</c:v>
                </c:pt>
                <c:pt idx="39">
                  <c:v>0.13321550190448761</c:v>
                </c:pt>
                <c:pt idx="40">
                  <c:v>8.2211336120963097E-3</c:v>
                </c:pt>
                <c:pt idx="41">
                  <c:v>9.073108434677124E-3</c:v>
                </c:pt>
                <c:pt idx="42">
                  <c:v>4.7194823622703552E-2</c:v>
                </c:pt>
                <c:pt idx="43">
                  <c:v>5.9792298823595047E-2</c:v>
                </c:pt>
                <c:pt idx="44">
                  <c:v>0.1719927042722702</c:v>
                </c:pt>
                <c:pt idx="45">
                  <c:v>3.1689513474702835E-2</c:v>
                </c:pt>
                <c:pt idx="46">
                  <c:v>5.5198762565851212E-2</c:v>
                </c:pt>
                <c:pt idx="47">
                  <c:v>5.366981029510498E-2</c:v>
                </c:pt>
                <c:pt idx="48">
                  <c:v>9.3565188348293304E-2</c:v>
                </c:pt>
                <c:pt idx="49">
                  <c:v>0.12150105834007263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6D-4AD3-8A64-A4F8846262F6}"/>
            </c:ext>
          </c:extLst>
        </c:ser>
        <c:ser>
          <c:idx val="2"/>
          <c:order val="2"/>
          <c:tx>
            <c:strRef>
              <c:f>'F2.14'!$E$3</c:f>
              <c:strCache>
                <c:ptCount val="1"/>
                <c:pt idx="0">
                  <c:v>Female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8"/>
            <c:spPr>
              <a:solidFill>
                <a:schemeClr val="tx2"/>
              </a:solidFill>
              <a:ln w="9525">
                <a:noFill/>
              </a:ln>
              <a:effectLst/>
            </c:spPr>
          </c:marker>
          <c:cat>
            <c:multiLvlStrRef>
              <c:f>'F2.14'!$A$4:$B$53</c:f>
              <c:multiLvlStrCache>
                <c:ptCount val="50"/>
                <c:lvl>
                  <c:pt idx="0">
                    <c:v>65-69</c:v>
                  </c:pt>
                  <c:pt idx="1">
                    <c:v>70-74</c:v>
                  </c:pt>
                  <c:pt idx="2">
                    <c:v>75-79</c:v>
                  </c:pt>
                  <c:pt idx="3">
                    <c:v>80-84</c:v>
                  </c:pt>
                  <c:pt idx="4">
                    <c:v>85+</c:v>
                  </c:pt>
                  <c:pt idx="5">
                    <c:v>65-69</c:v>
                  </c:pt>
                  <c:pt idx="6">
                    <c:v>70-74</c:v>
                  </c:pt>
                  <c:pt idx="7">
                    <c:v>75-79</c:v>
                  </c:pt>
                  <c:pt idx="8">
                    <c:v>80-84</c:v>
                  </c:pt>
                  <c:pt idx="9">
                    <c:v>85+</c:v>
                  </c:pt>
                  <c:pt idx="10">
                    <c:v>65-69</c:v>
                  </c:pt>
                  <c:pt idx="11">
                    <c:v>70-74</c:v>
                  </c:pt>
                  <c:pt idx="12">
                    <c:v>75-79</c:v>
                  </c:pt>
                  <c:pt idx="13">
                    <c:v>80-84</c:v>
                  </c:pt>
                  <c:pt idx="14">
                    <c:v>85+</c:v>
                  </c:pt>
                  <c:pt idx="15">
                    <c:v>65-69</c:v>
                  </c:pt>
                  <c:pt idx="16">
                    <c:v>70-74</c:v>
                  </c:pt>
                  <c:pt idx="17">
                    <c:v>75-79</c:v>
                  </c:pt>
                  <c:pt idx="18">
                    <c:v>80-84</c:v>
                  </c:pt>
                  <c:pt idx="19">
                    <c:v>85+</c:v>
                  </c:pt>
                  <c:pt idx="20">
                    <c:v>65-69</c:v>
                  </c:pt>
                  <c:pt idx="21">
                    <c:v>70-74</c:v>
                  </c:pt>
                  <c:pt idx="22">
                    <c:v>75-79</c:v>
                  </c:pt>
                  <c:pt idx="23">
                    <c:v>80-84</c:v>
                  </c:pt>
                  <c:pt idx="24">
                    <c:v>85+</c:v>
                  </c:pt>
                  <c:pt idx="25">
                    <c:v>65-69</c:v>
                  </c:pt>
                  <c:pt idx="26">
                    <c:v>70-74</c:v>
                  </c:pt>
                  <c:pt idx="27">
                    <c:v>75-79</c:v>
                  </c:pt>
                  <c:pt idx="28">
                    <c:v>80-84</c:v>
                  </c:pt>
                  <c:pt idx="29">
                    <c:v>85+</c:v>
                  </c:pt>
                  <c:pt idx="30">
                    <c:v>65-69</c:v>
                  </c:pt>
                  <c:pt idx="31">
                    <c:v>70-74</c:v>
                  </c:pt>
                  <c:pt idx="32">
                    <c:v>75-79</c:v>
                  </c:pt>
                  <c:pt idx="33">
                    <c:v>80-84</c:v>
                  </c:pt>
                  <c:pt idx="34">
                    <c:v>85+</c:v>
                  </c:pt>
                  <c:pt idx="35">
                    <c:v>65-69</c:v>
                  </c:pt>
                  <c:pt idx="36">
                    <c:v>70-74</c:v>
                  </c:pt>
                  <c:pt idx="37">
                    <c:v>75-79</c:v>
                  </c:pt>
                  <c:pt idx="38">
                    <c:v>80-84</c:v>
                  </c:pt>
                  <c:pt idx="39">
                    <c:v>85+</c:v>
                  </c:pt>
                  <c:pt idx="40">
                    <c:v>65-69</c:v>
                  </c:pt>
                  <c:pt idx="41">
                    <c:v>70-74</c:v>
                  </c:pt>
                  <c:pt idx="42">
                    <c:v>75-79</c:v>
                  </c:pt>
                  <c:pt idx="43">
                    <c:v>80-84</c:v>
                  </c:pt>
                  <c:pt idx="44">
                    <c:v>85+</c:v>
                  </c:pt>
                  <c:pt idx="45">
                    <c:v>65-69</c:v>
                  </c:pt>
                  <c:pt idx="46">
                    <c:v>70-74</c:v>
                  </c:pt>
                  <c:pt idx="47">
                    <c:v>75-79</c:v>
                  </c:pt>
                  <c:pt idx="48">
                    <c:v>80-84</c:v>
                  </c:pt>
                  <c:pt idx="49">
                    <c:v>85+</c:v>
                  </c:pt>
                </c:lvl>
                <c:lvl>
                  <c:pt idx="0">
                    <c:v>Argentina</c:v>
                  </c:pt>
                  <c:pt idx="5">
                    <c:v>Brazil</c:v>
                  </c:pt>
                  <c:pt idx="10">
                    <c:v>Chile</c:v>
                  </c:pt>
                  <c:pt idx="15">
                    <c:v>Colombia</c:v>
                  </c:pt>
                  <c:pt idx="20">
                    <c:v>Costa Rica</c:v>
                  </c:pt>
                  <c:pt idx="25">
                    <c:v>Dominican Republic</c:v>
                  </c:pt>
                  <c:pt idx="30">
                    <c:v>Mexico</c:v>
                  </c:pt>
                  <c:pt idx="35">
                    <c:v>Paraguay</c:v>
                  </c:pt>
                  <c:pt idx="40">
                    <c:v>El Salvador</c:v>
                  </c:pt>
                  <c:pt idx="45">
                    <c:v>Uruguay</c:v>
                  </c:pt>
                </c:lvl>
              </c:multiLvlStrCache>
            </c:multiLvlStrRef>
          </c:cat>
          <c:val>
            <c:numRef>
              <c:f>'F2.14'!$E$4:$E$53</c:f>
              <c:numCache>
                <c:formatCode>0.0%</c:formatCode>
                <c:ptCount val="50"/>
                <c:pt idx="0">
                  <c:v>2.2625632584095001E-2</c:v>
                </c:pt>
                <c:pt idx="1">
                  <c:v>4.3666254729032516E-2</c:v>
                </c:pt>
                <c:pt idx="2">
                  <c:v>6.0266990214586258E-2</c:v>
                </c:pt>
                <c:pt idx="3">
                  <c:v>0.10752411931753159</c:v>
                </c:pt>
                <c:pt idx="4">
                  <c:v>0.32266676425933838</c:v>
                </c:pt>
                <c:pt idx="5">
                  <c:v>3.81789430975914E-2</c:v>
                </c:pt>
                <c:pt idx="6">
                  <c:v>8.414941281080246E-2</c:v>
                </c:pt>
                <c:pt idx="7">
                  <c:v>0.14548876881599426</c:v>
                </c:pt>
                <c:pt idx="8">
                  <c:v>0.16657552123069763</c:v>
                </c:pt>
                <c:pt idx="9">
                  <c:v>0.35077172517776489</c:v>
                </c:pt>
                <c:pt idx="10">
                  <c:v>5.7580713182687759E-2</c:v>
                </c:pt>
                <c:pt idx="11">
                  <c:v>6.626950204372406E-2</c:v>
                </c:pt>
                <c:pt idx="12">
                  <c:v>0.11900387704372406</c:v>
                </c:pt>
                <c:pt idx="13">
                  <c:v>0.21706864237785339</c:v>
                </c:pt>
                <c:pt idx="14">
                  <c:v>0.47274854779243469</c:v>
                </c:pt>
                <c:pt idx="15">
                  <c:v>6.0699999999999997E-2</c:v>
                </c:pt>
                <c:pt idx="16">
                  <c:v>9.4600000000000004E-2</c:v>
                </c:pt>
                <c:pt idx="17">
                  <c:v>0.1628</c:v>
                </c:pt>
                <c:pt idx="18">
                  <c:v>0.29160000000000003</c:v>
                </c:pt>
                <c:pt idx="19">
                  <c:v>0.48770000000000002</c:v>
                </c:pt>
                <c:pt idx="20">
                  <c:v>0.13852223753929138</c:v>
                </c:pt>
                <c:pt idx="21">
                  <c:v>0.14932356774806976</c:v>
                </c:pt>
                <c:pt idx="22">
                  <c:v>0.17246581614017487</c:v>
                </c:pt>
                <c:pt idx="23">
                  <c:v>0.26358404755592346</c:v>
                </c:pt>
                <c:pt idx="24">
                  <c:v>0.40682792663574219</c:v>
                </c:pt>
                <c:pt idx="25">
                  <c:v>4.82E-2</c:v>
                </c:pt>
                <c:pt idx="26">
                  <c:v>9.0800000000000006E-2</c:v>
                </c:pt>
                <c:pt idx="27">
                  <c:v>0.1235</c:v>
                </c:pt>
                <c:pt idx="28">
                  <c:v>0.16420000000000001</c:v>
                </c:pt>
                <c:pt idx="29">
                  <c:v>0.373</c:v>
                </c:pt>
                <c:pt idx="30">
                  <c:v>0.18732103705406189</c:v>
                </c:pt>
                <c:pt idx="31">
                  <c:v>0.23584073781967163</c:v>
                </c:pt>
                <c:pt idx="32">
                  <c:v>0.33114778995513916</c:v>
                </c:pt>
                <c:pt idx="33">
                  <c:v>0.37797132134437561</c:v>
                </c:pt>
                <c:pt idx="34">
                  <c:v>0.68092834949493408</c:v>
                </c:pt>
                <c:pt idx="35">
                  <c:v>2.7203328907489777E-2</c:v>
                </c:pt>
                <c:pt idx="36">
                  <c:v>6.858111172914505E-2</c:v>
                </c:pt>
                <c:pt idx="37">
                  <c:v>7.7432014048099518E-2</c:v>
                </c:pt>
                <c:pt idx="38">
                  <c:v>0.16911056637763977</c:v>
                </c:pt>
                <c:pt idx="39">
                  <c:v>0.17450937628746033</c:v>
                </c:pt>
                <c:pt idx="40">
                  <c:v>2.5763344019651413E-2</c:v>
                </c:pt>
                <c:pt idx="41">
                  <c:v>5.3976286202669144E-2</c:v>
                </c:pt>
                <c:pt idx="42">
                  <c:v>5.0276782363653183E-2</c:v>
                </c:pt>
                <c:pt idx="43">
                  <c:v>0.10807382315397263</c:v>
                </c:pt>
                <c:pt idx="44">
                  <c:v>0.18539653718471527</c:v>
                </c:pt>
                <c:pt idx="45">
                  <c:v>4.9581538885831833E-2</c:v>
                </c:pt>
                <c:pt idx="46">
                  <c:v>6.7071318626403809E-2</c:v>
                </c:pt>
                <c:pt idx="47">
                  <c:v>0.11037488281726837</c:v>
                </c:pt>
                <c:pt idx="48">
                  <c:v>0.15767094492912292</c:v>
                </c:pt>
                <c:pt idx="49">
                  <c:v>0.2457764595746994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D6D-4AD3-8A64-A4F8846262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8275471"/>
        <c:axId val="488474111"/>
      </c:lineChart>
      <c:catAx>
        <c:axId val="48827547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>
                    <a:lumMod val="50000"/>
                  </a:schemeClr>
                </a:solidFill>
                <a:latin typeface="Gotham Medium" pitchFamily="50" charset="0"/>
                <a:ea typeface="+mn-ea"/>
                <a:cs typeface="Gotham Medium" pitchFamily="50" charset="0"/>
              </a:defRPr>
            </a:pPr>
            <a:endParaRPr lang="en-US"/>
          </a:p>
        </c:txPr>
        <c:crossAx val="488474111"/>
        <c:crosses val="autoZero"/>
        <c:auto val="1"/>
        <c:lblAlgn val="ctr"/>
        <c:lblOffset val="100"/>
        <c:noMultiLvlLbl val="0"/>
      </c:catAx>
      <c:valAx>
        <c:axId val="4884741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Gotham Medium" pitchFamily="50" charset="0"/>
                    <a:ea typeface="+mn-ea"/>
                    <a:cs typeface="Gotham Medium" pitchFamily="50" charset="0"/>
                  </a:defRPr>
                </a:pPr>
                <a:r>
                  <a:rPr lang="en-US"/>
                  <a:t>Share of older population 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bg1">
                      <a:lumMod val="50000"/>
                    </a:schemeClr>
                  </a:solidFill>
                  <a:latin typeface="Gotham Medium" pitchFamily="50" charset="0"/>
                  <a:ea typeface="+mn-ea"/>
                  <a:cs typeface="Gotham Medium" pitchFamily="50" charset="0"/>
                </a:defRPr>
              </a:pPr>
              <a:endParaRPr lang="en-US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>
                    <a:lumMod val="50000"/>
                  </a:schemeClr>
                </a:solidFill>
                <a:latin typeface="Gotham Medium" pitchFamily="50" charset="0"/>
                <a:ea typeface="+mn-ea"/>
                <a:cs typeface="Gotham Medium" pitchFamily="50" charset="0"/>
              </a:defRPr>
            </a:pPr>
            <a:endParaRPr lang="en-US"/>
          </a:p>
        </c:txPr>
        <c:crossAx val="48827547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bg1">
                  <a:lumMod val="50000"/>
                </a:schemeClr>
              </a:solidFill>
              <a:latin typeface="Gotham Medium" pitchFamily="50" charset="0"/>
              <a:ea typeface="+mn-ea"/>
              <a:cs typeface="Gotham Medium" pitchFamily="50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bg1">
              <a:lumMod val="50000"/>
            </a:schemeClr>
          </a:solidFill>
          <a:latin typeface="Gotham Medium" pitchFamily="50" charset="0"/>
          <a:cs typeface="Gotham Medium" pitchFamily="50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'F2.15'!$C$3:$C$3</c:f>
              <c:strCache>
                <c:ptCount val="1"/>
                <c:pt idx="0">
                  <c:v>High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'F2.15'!$B$4:$B$13</c15:sqref>
                  </c15:fullRef>
                </c:ext>
              </c:extLst>
              <c:f>('F2.15'!$B$4:$B$11,'F2.15'!$B$13)</c:f>
              <c:strCache>
                <c:ptCount val="9"/>
                <c:pt idx="0">
                  <c:v>Argentina</c:v>
                </c:pt>
                <c:pt idx="1">
                  <c:v>Brazil</c:v>
                </c:pt>
                <c:pt idx="2">
                  <c:v>Chile</c:v>
                </c:pt>
                <c:pt idx="3">
                  <c:v>Colombia</c:v>
                </c:pt>
                <c:pt idx="4">
                  <c:v>Ecuador</c:v>
                </c:pt>
                <c:pt idx="5">
                  <c:v>Mexico</c:v>
                </c:pt>
                <c:pt idx="6">
                  <c:v>Peru</c:v>
                </c:pt>
                <c:pt idx="7">
                  <c:v>Trinidad and Tobago</c:v>
                </c:pt>
                <c:pt idx="8">
                  <c:v>Uruguay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'F2.15'!$C$4:$C$13</c15:sqref>
                  </c15:fullRef>
                </c:ext>
              </c:extLst>
              <c:f>('F2.15'!$C$4:$C$11,'F2.15'!$C$13)</c:f>
              <c:numCache>
                <c:formatCode>0.0%</c:formatCode>
                <c:ptCount val="9"/>
                <c:pt idx="0">
                  <c:v>2.7185000000000001E-2</c:v>
                </c:pt>
                <c:pt idx="1">
                  <c:v>5.9298999999999998E-2</c:v>
                </c:pt>
                <c:pt idx="2">
                  <c:v>2.9000000000000001E-2</c:v>
                </c:pt>
                <c:pt idx="3">
                  <c:v>0.103836</c:v>
                </c:pt>
                <c:pt idx="4">
                  <c:v>0.15723799999999999</c:v>
                </c:pt>
                <c:pt idx="5">
                  <c:v>9.5500000000000002E-2</c:v>
                </c:pt>
                <c:pt idx="6">
                  <c:v>4.3046000000000001E-2</c:v>
                </c:pt>
                <c:pt idx="7">
                  <c:v>4.0161000000000002E-2</c:v>
                </c:pt>
                <c:pt idx="8">
                  <c:v>3.1E-2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8A-43C7-8B35-B8A588F0E9C1}"/>
            </c:ext>
          </c:extLst>
        </c:ser>
        <c:ser>
          <c:idx val="1"/>
          <c:order val="1"/>
          <c:tx>
            <c:strRef>
              <c:f>'F2.15'!$D$3:$D$3</c:f>
              <c:strCache>
                <c:ptCount val="1"/>
                <c:pt idx="0">
                  <c:v>Moderate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'F2.15'!$B$4:$B$13</c15:sqref>
                  </c15:fullRef>
                </c:ext>
              </c:extLst>
              <c:f>('F2.15'!$B$4:$B$11,'F2.15'!$B$13)</c:f>
              <c:strCache>
                <c:ptCount val="9"/>
                <c:pt idx="0">
                  <c:v>Argentina</c:v>
                </c:pt>
                <c:pt idx="1">
                  <c:v>Brazil</c:v>
                </c:pt>
                <c:pt idx="2">
                  <c:v>Chile</c:v>
                </c:pt>
                <c:pt idx="3">
                  <c:v>Colombia</c:v>
                </c:pt>
                <c:pt idx="4">
                  <c:v>Ecuador</c:v>
                </c:pt>
                <c:pt idx="5">
                  <c:v>Mexico</c:v>
                </c:pt>
                <c:pt idx="6">
                  <c:v>Peru</c:v>
                </c:pt>
                <c:pt idx="7">
                  <c:v>Trinidad and Tobago</c:v>
                </c:pt>
                <c:pt idx="8">
                  <c:v>Uruguay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'F2.15'!$D$4:$D$13</c15:sqref>
                  </c15:fullRef>
                </c:ext>
              </c:extLst>
              <c:f>('F2.15'!$D$4:$D$11,'F2.15'!$D$13)</c:f>
              <c:numCache>
                <c:formatCode>0.0%</c:formatCode>
                <c:ptCount val="9"/>
                <c:pt idx="0">
                  <c:v>0.14660200000000001</c:v>
                </c:pt>
                <c:pt idx="1">
                  <c:v>0.619946</c:v>
                </c:pt>
                <c:pt idx="2">
                  <c:v>0.15</c:v>
                </c:pt>
                <c:pt idx="3">
                  <c:v>0.63558199999999998</c:v>
                </c:pt>
                <c:pt idx="4">
                  <c:v>0.44259599999999999</c:v>
                </c:pt>
                <c:pt idx="5">
                  <c:v>0.61050000000000004</c:v>
                </c:pt>
                <c:pt idx="6">
                  <c:v>0.28973500000000002</c:v>
                </c:pt>
                <c:pt idx="7">
                  <c:v>0.23494000000000001</c:v>
                </c:pt>
                <c:pt idx="8">
                  <c:v>0.27500000000000002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18A-43C7-8B35-B8A588F0E9C1}"/>
            </c:ext>
          </c:extLst>
        </c:ser>
        <c:ser>
          <c:idx val="2"/>
          <c:order val="2"/>
          <c:tx>
            <c:strRef>
              <c:f>'F2.15'!$E$3:$E$3</c:f>
              <c:strCache>
                <c:ptCount val="1"/>
                <c:pt idx="0">
                  <c:v>Low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'F2.15'!$B$4:$B$13</c15:sqref>
                  </c15:fullRef>
                </c:ext>
              </c:extLst>
              <c:f>('F2.15'!$B$4:$B$11,'F2.15'!$B$13)</c:f>
              <c:strCache>
                <c:ptCount val="9"/>
                <c:pt idx="0">
                  <c:v>Argentina</c:v>
                </c:pt>
                <c:pt idx="1">
                  <c:v>Brazil</c:v>
                </c:pt>
                <c:pt idx="2">
                  <c:v>Chile</c:v>
                </c:pt>
                <c:pt idx="3">
                  <c:v>Colombia</c:v>
                </c:pt>
                <c:pt idx="4">
                  <c:v>Ecuador</c:v>
                </c:pt>
                <c:pt idx="5">
                  <c:v>Mexico</c:v>
                </c:pt>
                <c:pt idx="6">
                  <c:v>Peru</c:v>
                </c:pt>
                <c:pt idx="7">
                  <c:v>Trinidad and Tobago</c:v>
                </c:pt>
                <c:pt idx="8">
                  <c:v>Uruguay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'F2.15'!$E$4:$E$13</c15:sqref>
                  </c15:fullRef>
                </c:ext>
              </c:extLst>
              <c:f>('F2.15'!$E$4:$E$11,'F2.15'!$E$13)</c:f>
              <c:numCache>
                <c:formatCode>0.0%</c:formatCode>
                <c:ptCount val="9"/>
                <c:pt idx="0">
                  <c:v>0.826214</c:v>
                </c:pt>
                <c:pt idx="1">
                  <c:v>0.32075500000000001</c:v>
                </c:pt>
                <c:pt idx="2">
                  <c:v>0.82099999999999995</c:v>
                </c:pt>
                <c:pt idx="3">
                  <c:v>0.26058199999999998</c:v>
                </c:pt>
                <c:pt idx="4">
                  <c:v>0.40016600000000002</c:v>
                </c:pt>
                <c:pt idx="5">
                  <c:v>0.29399999999999998</c:v>
                </c:pt>
                <c:pt idx="6">
                  <c:v>0.66721900000000001</c:v>
                </c:pt>
                <c:pt idx="7">
                  <c:v>0.72489999999999999</c:v>
                </c:pt>
                <c:pt idx="8">
                  <c:v>0.69399999999999995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18A-43C7-8B35-B8A588F0E9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38645904"/>
        <c:axId val="738646232"/>
      </c:barChart>
      <c:catAx>
        <c:axId val="7386459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bg1">
                    <a:lumMod val="50000"/>
                  </a:schemeClr>
                </a:solidFill>
                <a:latin typeface="Gotham Medium" pitchFamily="50" charset="0"/>
                <a:ea typeface="+mn-ea"/>
                <a:cs typeface="Gotham Medium" pitchFamily="50" charset="0"/>
              </a:defRPr>
            </a:pPr>
            <a:endParaRPr lang="en-US"/>
          </a:p>
        </c:txPr>
        <c:crossAx val="738646232"/>
        <c:crosses val="autoZero"/>
        <c:auto val="1"/>
        <c:lblAlgn val="ctr"/>
        <c:lblOffset val="100"/>
        <c:noMultiLvlLbl val="0"/>
      </c:catAx>
      <c:valAx>
        <c:axId val="738646232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Gotham Medium" pitchFamily="50" charset="0"/>
                    <a:ea typeface="+mn-ea"/>
                    <a:cs typeface="Gotham Medium" pitchFamily="50" charset="0"/>
                  </a:defRPr>
                </a:pPr>
                <a:r>
                  <a:rPr lang="en-US"/>
                  <a:t>Share of older population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bg1">
                      <a:lumMod val="50000"/>
                    </a:schemeClr>
                  </a:solidFill>
                  <a:latin typeface="Gotham Medium" pitchFamily="50" charset="0"/>
                  <a:ea typeface="+mn-ea"/>
                  <a:cs typeface="Gotham Medium" pitchFamily="50" charset="0"/>
                </a:defRPr>
              </a:pPr>
              <a:endParaRPr lang="en-US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>
                    <a:lumMod val="50000"/>
                  </a:schemeClr>
                </a:solidFill>
                <a:latin typeface="Gotham Medium" pitchFamily="50" charset="0"/>
                <a:ea typeface="+mn-ea"/>
                <a:cs typeface="Gotham Medium" pitchFamily="50" charset="0"/>
              </a:defRPr>
            </a:pPr>
            <a:endParaRPr lang="en-US"/>
          </a:p>
        </c:txPr>
        <c:crossAx val="738645904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bg1">
                  <a:lumMod val="50000"/>
                </a:schemeClr>
              </a:solidFill>
              <a:latin typeface="Gotham Medium" pitchFamily="50" charset="0"/>
              <a:ea typeface="+mn-ea"/>
              <a:cs typeface="Gotham Medium" pitchFamily="50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bg1">
              <a:lumMod val="50000"/>
            </a:schemeClr>
          </a:solidFill>
          <a:latin typeface="Gotham Medium" pitchFamily="50" charset="0"/>
          <a:cs typeface="Gotham Medium" pitchFamily="50" charset="0"/>
        </a:defRPr>
      </a:pPr>
      <a:endParaRPr lang="en-US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2747883579134596E-2"/>
          <c:y val="3.5200640912324409E-2"/>
          <c:w val="0.89993820851543538"/>
          <c:h val="0.6787412153075618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'F3.2A'!$E$3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1C4E86"/>
            </a:solidFill>
            <a:ln>
              <a:noFill/>
            </a:ln>
            <a:effectLst/>
          </c:spPr>
          <c:invertIfNegative val="0"/>
          <c:cat>
            <c:strRef>
              <c:f>'F3.2A'!$A$4:$A$23</c:f>
              <c:strCache>
                <c:ptCount val="20"/>
                <c:pt idx="0">
                  <c:v>Honduras</c:v>
                </c:pt>
                <c:pt idx="1">
                  <c:v>El Salvador</c:v>
                </c:pt>
                <c:pt idx="2">
                  <c:v>Guatemala</c:v>
                </c:pt>
                <c:pt idx="3">
                  <c:v>Nicaragua</c:v>
                </c:pt>
                <c:pt idx="4">
                  <c:v>Dominican Republic</c:v>
                </c:pt>
                <c:pt idx="5">
                  <c:v>Paraguay</c:v>
                </c:pt>
                <c:pt idx="6">
                  <c:v>Peru</c:v>
                </c:pt>
                <c:pt idx="7">
                  <c:v>Colombia</c:v>
                </c:pt>
                <c:pt idx="8">
                  <c:v>Ecuador</c:v>
                </c:pt>
                <c:pt idx="9">
                  <c:v>Costa Rica</c:v>
                </c:pt>
                <c:pt idx="10">
                  <c:v>Mexico</c:v>
                </c:pt>
                <c:pt idx="11">
                  <c:v>Panama</c:v>
                </c:pt>
                <c:pt idx="12">
                  <c:v>Argentina</c:v>
                </c:pt>
                <c:pt idx="13">
                  <c:v>Uruguay</c:v>
                </c:pt>
                <c:pt idx="14">
                  <c:v>Chile</c:v>
                </c:pt>
                <c:pt idx="15">
                  <c:v>Guyana</c:v>
                </c:pt>
                <c:pt idx="16">
                  <c:v>Brazil</c:v>
                </c:pt>
                <c:pt idx="17">
                  <c:v>Venezuela</c:v>
                </c:pt>
                <c:pt idx="18">
                  <c:v>Suriname</c:v>
                </c:pt>
                <c:pt idx="19">
                  <c:v>Bolivia</c:v>
                </c:pt>
              </c:strCache>
            </c:strRef>
          </c:cat>
          <c:val>
            <c:numRef>
              <c:f>'F3.2A'!$E$4:$E$23</c:f>
              <c:numCache>
                <c:formatCode>0.0%</c:formatCode>
                <c:ptCount val="20"/>
                <c:pt idx="0">
                  <c:v>0.11229962278427508</c:v>
                </c:pt>
                <c:pt idx="1">
                  <c:v>0.18301652213398664</c:v>
                </c:pt>
                <c:pt idx="2">
                  <c:v>0.18748323427713587</c:v>
                </c:pt>
                <c:pt idx="3">
                  <c:v>0.34817039999999999</c:v>
                </c:pt>
                <c:pt idx="4">
                  <c:v>0.35862034762884026</c:v>
                </c:pt>
                <c:pt idx="5">
                  <c:v>0.55860317730870102</c:v>
                </c:pt>
                <c:pt idx="6">
                  <c:v>0.58495458469082995</c:v>
                </c:pt>
                <c:pt idx="7">
                  <c:v>0.62229751692447566</c:v>
                </c:pt>
                <c:pt idx="8">
                  <c:v>0.6940445852811693</c:v>
                </c:pt>
                <c:pt idx="9">
                  <c:v>0.73026444855623818</c:v>
                </c:pt>
                <c:pt idx="10">
                  <c:v>0.77178059821262113</c:v>
                </c:pt>
                <c:pt idx="11">
                  <c:v>0.83576950235998071</c:v>
                </c:pt>
                <c:pt idx="12">
                  <c:v>0.8816888155713124</c:v>
                </c:pt>
                <c:pt idx="13">
                  <c:v>0.90660198705167161</c:v>
                </c:pt>
                <c:pt idx="14">
                  <c:v>0.91520598056515645</c:v>
                </c:pt>
                <c:pt idx="15">
                  <c:v>0.91579046785922336</c:v>
                </c:pt>
                <c:pt idx="16">
                  <c:v>0.92287623849704337</c:v>
                </c:pt>
                <c:pt idx="17">
                  <c:v>0.93002510000000005</c:v>
                </c:pt>
                <c:pt idx="18">
                  <c:v>0.96940015474896757</c:v>
                </c:pt>
                <c:pt idx="19">
                  <c:v>0.98313537071666957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4E-499D-BF54-FF31A4DAE3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9"/>
        <c:overlap val="-27"/>
        <c:axId val="1004717455"/>
        <c:axId val="1004714127"/>
      </c:barChart>
      <c:lineChart>
        <c:grouping val="standard"/>
        <c:varyColors val="0"/>
        <c:ser>
          <c:idx val="1"/>
          <c:order val="1"/>
          <c:tx>
            <c:strRef>
              <c:f>'F3.2A'!$H$3</c:f>
              <c:strCache>
                <c:ptCount val="1"/>
                <c:pt idx="0">
                  <c:v>Contributory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iamond"/>
            <c:size val="12"/>
            <c:spPr>
              <a:solidFill>
                <a:schemeClr val="accent4"/>
              </a:solidFill>
              <a:ln w="50800">
                <a:noFill/>
              </a:ln>
              <a:effectLst/>
            </c:spPr>
          </c:marker>
          <c:dPt>
            <c:idx val="12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3-4E22-46F7-A2D4-C45D53EC40F6}"/>
              </c:ext>
            </c:extLst>
          </c:dPt>
          <c:dPt>
            <c:idx val="13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1-1B0B-4C3C-A669-28D73885346D}"/>
              </c:ext>
            </c:extLst>
          </c:dPt>
          <c:dPt>
            <c:idx val="16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2-1B0B-4C3C-A669-28D73885346D}"/>
              </c:ext>
            </c:extLst>
          </c:dPt>
          <c:cat>
            <c:strRef>
              <c:f>'F3.2A'!$B$4:$B$23</c:f>
              <c:strCache>
                <c:ptCount val="20"/>
                <c:pt idx="0">
                  <c:v>HND</c:v>
                </c:pt>
                <c:pt idx="1">
                  <c:v>SLV</c:v>
                </c:pt>
                <c:pt idx="2">
                  <c:v>GTM</c:v>
                </c:pt>
                <c:pt idx="3">
                  <c:v>NIC</c:v>
                </c:pt>
                <c:pt idx="4">
                  <c:v>DOM</c:v>
                </c:pt>
                <c:pt idx="5">
                  <c:v>PRY</c:v>
                </c:pt>
                <c:pt idx="6">
                  <c:v>PER</c:v>
                </c:pt>
                <c:pt idx="7">
                  <c:v>COL</c:v>
                </c:pt>
                <c:pt idx="8">
                  <c:v>ECU</c:v>
                </c:pt>
                <c:pt idx="9">
                  <c:v>CRI</c:v>
                </c:pt>
                <c:pt idx="10">
                  <c:v>MEX</c:v>
                </c:pt>
                <c:pt idx="11">
                  <c:v>PAN</c:v>
                </c:pt>
                <c:pt idx="12">
                  <c:v>ARG</c:v>
                </c:pt>
                <c:pt idx="13">
                  <c:v>URY</c:v>
                </c:pt>
                <c:pt idx="14">
                  <c:v>CHL</c:v>
                </c:pt>
                <c:pt idx="15">
                  <c:v>GUY</c:v>
                </c:pt>
                <c:pt idx="16">
                  <c:v>BRA</c:v>
                </c:pt>
                <c:pt idx="17">
                  <c:v>VEN</c:v>
                </c:pt>
                <c:pt idx="18">
                  <c:v>SUR</c:v>
                </c:pt>
                <c:pt idx="19">
                  <c:v>BOL</c:v>
                </c:pt>
              </c:strCache>
            </c:strRef>
          </c:cat>
          <c:val>
            <c:numRef>
              <c:f>'F3.2A'!$H$4:$H$23</c:f>
              <c:numCache>
                <c:formatCode>0.0%</c:formatCode>
                <c:ptCount val="20"/>
                <c:pt idx="1">
                  <c:v>0.13541491708066472</c:v>
                </c:pt>
                <c:pt idx="4">
                  <c:v>0.2377596774444358</c:v>
                </c:pt>
                <c:pt idx="5">
                  <c:v>0.22029456541529308</c:v>
                </c:pt>
                <c:pt idx="6">
                  <c:v>0.28996556071752555</c:v>
                </c:pt>
                <c:pt idx="7">
                  <c:v>0.39027205524201941</c:v>
                </c:pt>
                <c:pt idx="8">
                  <c:v>0.42102355077758369</c:v>
                </c:pt>
                <c:pt idx="9">
                  <c:v>0.56156435297704865</c:v>
                </c:pt>
                <c:pt idx="10">
                  <c:v>0.4570710062890696</c:v>
                </c:pt>
                <c:pt idx="11">
                  <c:v>0.58767606942431339</c:v>
                </c:pt>
                <c:pt idx="14">
                  <c:v>0.67150959502915375</c:v>
                </c:pt>
                <c:pt idx="15">
                  <c:v>0.34091169992533793</c:v>
                </c:pt>
                <c:pt idx="18">
                  <c:v>0.53416624243388533</c:v>
                </c:pt>
                <c:pt idx="19">
                  <c:v>0.31451067087305207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4E-499D-BF54-FF31A4DAE3DB}"/>
            </c:ext>
          </c:extLst>
        </c:ser>
        <c:ser>
          <c:idx val="2"/>
          <c:order val="2"/>
          <c:tx>
            <c:strRef>
              <c:f>'F3.2A'!$K$3</c:f>
              <c:strCache>
                <c:ptCount val="1"/>
                <c:pt idx="0">
                  <c:v>Non-Contributory coverage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ash"/>
            <c:size val="17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6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3-1B0B-4C3C-A669-28D73885346D}"/>
              </c:ext>
            </c:extLst>
          </c:dPt>
          <c:val>
            <c:numRef>
              <c:f>'F3.2A'!$K$4:$K$23</c:f>
              <c:numCache>
                <c:formatCode>0.0%</c:formatCode>
                <c:ptCount val="20"/>
                <c:pt idx="1">
                  <c:v>4.7601605053321921E-2</c:v>
                </c:pt>
                <c:pt idx="4">
                  <c:v>0.12086067018440447</c:v>
                </c:pt>
                <c:pt idx="5">
                  <c:v>0.33830861189340794</c:v>
                </c:pt>
                <c:pt idx="6">
                  <c:v>0.2949890239733044</c:v>
                </c:pt>
                <c:pt idx="7">
                  <c:v>0.23202546168245625</c:v>
                </c:pt>
                <c:pt idx="8">
                  <c:v>0.27302103450358561</c:v>
                </c:pt>
                <c:pt idx="9">
                  <c:v>0.16870009557918952</c:v>
                </c:pt>
                <c:pt idx="10">
                  <c:v>0.31470959192355152</c:v>
                </c:pt>
                <c:pt idx="11">
                  <c:v>0.24809343293566732</c:v>
                </c:pt>
                <c:pt idx="14">
                  <c:v>0.2436963855360027</c:v>
                </c:pt>
                <c:pt idx="15">
                  <c:v>0.57487876793388537</c:v>
                </c:pt>
                <c:pt idx="18">
                  <c:v>0.43523391231508224</c:v>
                </c:pt>
                <c:pt idx="19">
                  <c:v>0.6686246998436175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22-46F7-A2D4-C45D53EC40F6}"/>
            </c:ext>
          </c:extLst>
        </c:ser>
        <c:ser>
          <c:idx val="3"/>
          <c:order val="3"/>
          <c:spPr>
            <a:ln w="25400" cap="rnd">
              <a:solidFill>
                <a:schemeClr val="accent5"/>
              </a:solidFill>
              <a:prstDash val="sysDot"/>
              <a:round/>
            </a:ln>
            <a:effectLst/>
          </c:spPr>
          <c:marker>
            <c:symbol val="none"/>
          </c:marker>
          <c:val>
            <c:numRef>
              <c:f>'F3.2A'!$D$4:$D$23</c:f>
              <c:numCache>
                <c:formatCode>0.0%</c:formatCode>
                <c:ptCount val="20"/>
                <c:pt idx="0">
                  <c:v>0.68757148711412086</c:v>
                </c:pt>
                <c:pt idx="1">
                  <c:v>0.68757148711412086</c:v>
                </c:pt>
                <c:pt idx="2">
                  <c:v>0.68757148711412086</c:v>
                </c:pt>
                <c:pt idx="3">
                  <c:v>0.68757148711412086</c:v>
                </c:pt>
                <c:pt idx="4">
                  <c:v>0.68757148711412086</c:v>
                </c:pt>
                <c:pt idx="5">
                  <c:v>0.68757148711412086</c:v>
                </c:pt>
                <c:pt idx="6">
                  <c:v>0.68757148711412086</c:v>
                </c:pt>
                <c:pt idx="7">
                  <c:v>0.68757148711412086</c:v>
                </c:pt>
                <c:pt idx="8">
                  <c:v>0.68757148711412086</c:v>
                </c:pt>
                <c:pt idx="9">
                  <c:v>0.68757148711412086</c:v>
                </c:pt>
                <c:pt idx="10">
                  <c:v>0.68757148711412086</c:v>
                </c:pt>
                <c:pt idx="11">
                  <c:v>0.68757148711412086</c:v>
                </c:pt>
                <c:pt idx="12">
                  <c:v>0.68757148711412086</c:v>
                </c:pt>
                <c:pt idx="13">
                  <c:v>0.68757148711412086</c:v>
                </c:pt>
                <c:pt idx="14">
                  <c:v>0.68757148711412086</c:v>
                </c:pt>
                <c:pt idx="15">
                  <c:v>0.68757148711412086</c:v>
                </c:pt>
                <c:pt idx="16">
                  <c:v>0.68757148711412086</c:v>
                </c:pt>
                <c:pt idx="17">
                  <c:v>0.68757148711412086</c:v>
                </c:pt>
                <c:pt idx="18">
                  <c:v>0.68757148711412086</c:v>
                </c:pt>
                <c:pt idx="19">
                  <c:v>0.68757148711412086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E22-46F7-A2D4-C45D53EC40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4717455"/>
        <c:axId val="1004714127"/>
      </c:lineChart>
      <c:catAx>
        <c:axId val="10047174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>
                    <a:lumMod val="50000"/>
                  </a:schemeClr>
                </a:solidFill>
                <a:latin typeface="Gotham Medium" pitchFamily="50" charset="0"/>
                <a:ea typeface="+mn-ea"/>
                <a:cs typeface="Gotham Medium" pitchFamily="50" charset="0"/>
              </a:defRPr>
            </a:pPr>
            <a:endParaRPr lang="en-US"/>
          </a:p>
        </c:txPr>
        <c:crossAx val="1004714127"/>
        <c:crosses val="autoZero"/>
        <c:auto val="1"/>
        <c:lblAlgn val="ctr"/>
        <c:lblOffset val="100"/>
        <c:noMultiLvlLbl val="0"/>
      </c:catAx>
      <c:valAx>
        <c:axId val="1004714127"/>
        <c:scaling>
          <c:orientation val="minMax"/>
          <c:max val="1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Gotham Medium" pitchFamily="50" charset="0"/>
                    <a:ea typeface="+mn-ea"/>
                    <a:cs typeface="Gotham Medium" pitchFamily="50" charset="0"/>
                  </a:defRPr>
                </a:pPr>
                <a:r>
                  <a:rPr lang="en-US"/>
                  <a:t>Share of older population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bg1">
                      <a:lumMod val="50000"/>
                    </a:schemeClr>
                  </a:solidFill>
                  <a:latin typeface="Gotham Medium" pitchFamily="50" charset="0"/>
                  <a:ea typeface="+mn-ea"/>
                  <a:cs typeface="Gotham Medium" pitchFamily="50" charset="0"/>
                </a:defRPr>
              </a:pPr>
              <a:endParaRPr lang="en-US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>
                    <a:lumMod val="50000"/>
                  </a:schemeClr>
                </a:solidFill>
                <a:latin typeface="Gotham Medium" pitchFamily="50" charset="0"/>
                <a:ea typeface="+mn-ea"/>
                <a:cs typeface="Gotham Medium" pitchFamily="50" charset="0"/>
              </a:defRPr>
            </a:pPr>
            <a:endParaRPr lang="en-US"/>
          </a:p>
        </c:txPr>
        <c:crossAx val="1004717455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b"/>
      <c:legendEntry>
        <c:idx val="3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bg1">
                  <a:lumMod val="50000"/>
                </a:schemeClr>
              </a:solidFill>
              <a:latin typeface="Gotham Medium" pitchFamily="50" charset="0"/>
              <a:ea typeface="+mn-ea"/>
              <a:cs typeface="Gotham Medium" pitchFamily="50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chemeClr val="bg1">
              <a:lumMod val="50000"/>
            </a:schemeClr>
          </a:solidFill>
          <a:latin typeface="Gotham Medium" pitchFamily="50" charset="0"/>
          <a:cs typeface="Gotham Medium" pitchFamily="50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'F3.2B'!$E$3</c:f>
              <c:strCache>
                <c:ptCount val="1"/>
                <c:pt idx="0">
                  <c:v>Contributory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'F3.2B'!$C$4:$D$81</c:f>
              <c:multiLvlStrCache>
                <c:ptCount val="78"/>
                <c:lvl>
                  <c:pt idx="0">
                    <c:v>women</c:v>
                  </c:pt>
                  <c:pt idx="1">
                    <c:v>men</c:v>
                  </c:pt>
                  <c:pt idx="4">
                    <c:v>women</c:v>
                  </c:pt>
                  <c:pt idx="5">
                    <c:v>men</c:v>
                  </c:pt>
                  <c:pt idx="8">
                    <c:v>women</c:v>
                  </c:pt>
                  <c:pt idx="9">
                    <c:v>men</c:v>
                  </c:pt>
                  <c:pt idx="12">
                    <c:v>women</c:v>
                  </c:pt>
                  <c:pt idx="13">
                    <c:v>men</c:v>
                  </c:pt>
                  <c:pt idx="16">
                    <c:v>women</c:v>
                  </c:pt>
                  <c:pt idx="17">
                    <c:v>men</c:v>
                  </c:pt>
                  <c:pt idx="20">
                    <c:v>women</c:v>
                  </c:pt>
                  <c:pt idx="21">
                    <c:v>men</c:v>
                  </c:pt>
                  <c:pt idx="24">
                    <c:v>women</c:v>
                  </c:pt>
                  <c:pt idx="25">
                    <c:v>men</c:v>
                  </c:pt>
                  <c:pt idx="28">
                    <c:v>women</c:v>
                  </c:pt>
                  <c:pt idx="29">
                    <c:v>men</c:v>
                  </c:pt>
                  <c:pt idx="32">
                    <c:v>women</c:v>
                  </c:pt>
                  <c:pt idx="33">
                    <c:v>men</c:v>
                  </c:pt>
                  <c:pt idx="36">
                    <c:v>women</c:v>
                  </c:pt>
                  <c:pt idx="37">
                    <c:v>men</c:v>
                  </c:pt>
                  <c:pt idx="40">
                    <c:v>women</c:v>
                  </c:pt>
                  <c:pt idx="41">
                    <c:v>men</c:v>
                  </c:pt>
                  <c:pt idx="44">
                    <c:v>women</c:v>
                  </c:pt>
                  <c:pt idx="45">
                    <c:v>men</c:v>
                  </c:pt>
                  <c:pt idx="48">
                    <c:v>women</c:v>
                  </c:pt>
                  <c:pt idx="49">
                    <c:v>men</c:v>
                  </c:pt>
                  <c:pt idx="52">
                    <c:v>women</c:v>
                  </c:pt>
                  <c:pt idx="53">
                    <c:v>men</c:v>
                  </c:pt>
                  <c:pt idx="56">
                    <c:v>women</c:v>
                  </c:pt>
                  <c:pt idx="57">
                    <c:v>men</c:v>
                  </c:pt>
                  <c:pt idx="60">
                    <c:v>women</c:v>
                  </c:pt>
                  <c:pt idx="61">
                    <c:v>men</c:v>
                  </c:pt>
                  <c:pt idx="64">
                    <c:v>women</c:v>
                  </c:pt>
                  <c:pt idx="65">
                    <c:v>men</c:v>
                  </c:pt>
                  <c:pt idx="68">
                    <c:v>women</c:v>
                  </c:pt>
                  <c:pt idx="69">
                    <c:v>men</c:v>
                  </c:pt>
                  <c:pt idx="72">
                    <c:v>women</c:v>
                  </c:pt>
                  <c:pt idx="73">
                    <c:v>men</c:v>
                  </c:pt>
                  <c:pt idx="76">
                    <c:v>women</c:v>
                  </c:pt>
                  <c:pt idx="77">
                    <c:v>men</c:v>
                  </c:pt>
                </c:lvl>
                <c:lvl>
                  <c:pt idx="0">
                    <c:v>Honduras</c:v>
                  </c:pt>
                  <c:pt idx="4">
                    <c:v>Salvador</c:v>
                  </c:pt>
                  <c:pt idx="8">
                    <c:v>Guatemala</c:v>
                  </c:pt>
                  <c:pt idx="12">
                    <c:v>Nicaragua</c:v>
                  </c:pt>
                  <c:pt idx="16">
                    <c:v>Dominican Republic</c:v>
                  </c:pt>
                  <c:pt idx="20">
                    <c:v>Paraguay</c:v>
                  </c:pt>
                  <c:pt idx="24">
                    <c:v>Peru</c:v>
                  </c:pt>
                  <c:pt idx="28">
                    <c:v>Colombia</c:v>
                  </c:pt>
                  <c:pt idx="32">
                    <c:v>Ecuador</c:v>
                  </c:pt>
                  <c:pt idx="36">
                    <c:v>Costa Rica</c:v>
                  </c:pt>
                  <c:pt idx="40">
                    <c:v>Mexico</c:v>
                  </c:pt>
                  <c:pt idx="44">
                    <c:v>Panama</c:v>
                  </c:pt>
                  <c:pt idx="48">
                    <c:v>Argentina</c:v>
                  </c:pt>
                  <c:pt idx="52">
                    <c:v>Uruguay</c:v>
                  </c:pt>
                  <c:pt idx="56">
                    <c:v>Chile</c:v>
                  </c:pt>
                  <c:pt idx="60">
                    <c:v>Guyana </c:v>
                  </c:pt>
                  <c:pt idx="64">
                    <c:v>Brazil</c:v>
                  </c:pt>
                  <c:pt idx="68">
                    <c:v>Venezuela</c:v>
                  </c:pt>
                  <c:pt idx="72">
                    <c:v>Suriname</c:v>
                  </c:pt>
                  <c:pt idx="76">
                    <c:v>Bolivia</c:v>
                  </c:pt>
                </c:lvl>
              </c:multiLvlStrCache>
            </c:multiLvlStrRef>
          </c:cat>
          <c:val>
            <c:numRef>
              <c:f>'F3.2B'!$E$4:$E$81</c:f>
              <c:numCache>
                <c:formatCode>0.0%</c:formatCode>
                <c:ptCount val="78"/>
                <c:pt idx="0">
                  <c:v>9.4870914727070377E-2</c:v>
                </c:pt>
                <c:pt idx="1">
                  <c:v>0.13291351832074419</c:v>
                </c:pt>
                <c:pt idx="4">
                  <c:v>9.1497035400902482E-2</c:v>
                </c:pt>
                <c:pt idx="5">
                  <c:v>0.19175881855110283</c:v>
                </c:pt>
                <c:pt idx="8">
                  <c:v>0.15467430408065963</c:v>
                </c:pt>
                <c:pt idx="9">
                  <c:v>0.21926961274390253</c:v>
                </c:pt>
                <c:pt idx="12">
                  <c:v>0.33013189999999998</c:v>
                </c:pt>
                <c:pt idx="13">
                  <c:v>0.36724279999999998</c:v>
                </c:pt>
                <c:pt idx="16">
                  <c:v>0.19376718026681256</c:v>
                </c:pt>
                <c:pt idx="17">
                  <c:v>0.28888895662001479</c:v>
                </c:pt>
                <c:pt idx="20">
                  <c:v>0.21855262959557439</c:v>
                </c:pt>
                <c:pt idx="21">
                  <c:v>0.22213675963048277</c:v>
                </c:pt>
                <c:pt idx="24">
                  <c:v>0.25022456121116604</c:v>
                </c:pt>
                <c:pt idx="25">
                  <c:v>0.33518093063142468</c:v>
                </c:pt>
                <c:pt idx="28">
                  <c:v>0.36472491011037361</c:v>
                </c:pt>
                <c:pt idx="29">
                  <c:v>0.42201236425662353</c:v>
                </c:pt>
                <c:pt idx="32">
                  <c:v>0.40253615091304984</c:v>
                </c:pt>
                <c:pt idx="33">
                  <c:v>0.44306420858153056</c:v>
                </c:pt>
                <c:pt idx="36">
                  <c:v>0.47359647556111212</c:v>
                </c:pt>
                <c:pt idx="37">
                  <c:v>0.66777317458865348</c:v>
                </c:pt>
                <c:pt idx="40">
                  <c:v>0.39437372933853948</c:v>
                </c:pt>
                <c:pt idx="41">
                  <c:v>0.53044870811775058</c:v>
                </c:pt>
                <c:pt idx="44">
                  <c:v>0.54115280145887157</c:v>
                </c:pt>
                <c:pt idx="45">
                  <c:v>0.64076182746286947</c:v>
                </c:pt>
                <c:pt idx="48">
                  <c:v>0.90561368645562612</c:v>
                </c:pt>
                <c:pt idx="49">
                  <c:v>0.84323197809195216</c:v>
                </c:pt>
                <c:pt idx="52">
                  <c:v>0.8966934092754324</c:v>
                </c:pt>
                <c:pt idx="53">
                  <c:v>0.92028684194381771</c:v>
                </c:pt>
                <c:pt idx="56">
                  <c:v>0.62124604303079434</c:v>
                </c:pt>
                <c:pt idx="57">
                  <c:v>0.74336810213238358</c:v>
                </c:pt>
                <c:pt idx="60">
                  <c:v>0.24779116465304868</c:v>
                </c:pt>
                <c:pt idx="61">
                  <c:v>0.44987009602832279</c:v>
                </c:pt>
                <c:pt idx="64">
                  <c:v>0.91168978863400374</c:v>
                </c:pt>
                <c:pt idx="65">
                  <c:v>0.93803767430917551</c:v>
                </c:pt>
                <c:pt idx="68">
                  <c:v>0.94198740000000003</c:v>
                </c:pt>
                <c:pt idx="69">
                  <c:v>0.93302839999999998</c:v>
                </c:pt>
                <c:pt idx="72">
                  <c:v>0.48358254227336267</c:v>
                </c:pt>
                <c:pt idx="73">
                  <c:v>0.60018328423952338</c:v>
                </c:pt>
                <c:pt idx="76">
                  <c:v>0.25407493701877287</c:v>
                </c:pt>
                <c:pt idx="77">
                  <c:v>0.38107618821485661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A8-4A0E-9FB7-C91452EBE69A}"/>
            </c:ext>
          </c:extLst>
        </c:ser>
        <c:ser>
          <c:idx val="1"/>
          <c:order val="1"/>
          <c:tx>
            <c:strRef>
              <c:f>'F3.2B'!$F$3</c:f>
              <c:strCache>
                <c:ptCount val="1"/>
                <c:pt idx="0">
                  <c:v>Non-contributory</c:v>
                </c:pt>
              </c:strCache>
            </c:strRef>
          </c:tx>
          <c:spPr>
            <a:solidFill>
              <a:schemeClr val="tx2"/>
            </a:solidFill>
            <a:ln>
              <a:noFill/>
            </a:ln>
            <a:effectLst/>
          </c:spPr>
          <c:invertIfNegative val="0"/>
          <c:cat>
            <c:multiLvlStrRef>
              <c:f>'F3.2B'!$C$4:$D$81</c:f>
              <c:multiLvlStrCache>
                <c:ptCount val="78"/>
                <c:lvl>
                  <c:pt idx="0">
                    <c:v>women</c:v>
                  </c:pt>
                  <c:pt idx="1">
                    <c:v>men</c:v>
                  </c:pt>
                  <c:pt idx="4">
                    <c:v>women</c:v>
                  </c:pt>
                  <c:pt idx="5">
                    <c:v>men</c:v>
                  </c:pt>
                  <c:pt idx="8">
                    <c:v>women</c:v>
                  </c:pt>
                  <c:pt idx="9">
                    <c:v>men</c:v>
                  </c:pt>
                  <c:pt idx="12">
                    <c:v>women</c:v>
                  </c:pt>
                  <c:pt idx="13">
                    <c:v>men</c:v>
                  </c:pt>
                  <c:pt idx="16">
                    <c:v>women</c:v>
                  </c:pt>
                  <c:pt idx="17">
                    <c:v>men</c:v>
                  </c:pt>
                  <c:pt idx="20">
                    <c:v>women</c:v>
                  </c:pt>
                  <c:pt idx="21">
                    <c:v>men</c:v>
                  </c:pt>
                  <c:pt idx="24">
                    <c:v>women</c:v>
                  </c:pt>
                  <c:pt idx="25">
                    <c:v>men</c:v>
                  </c:pt>
                  <c:pt idx="28">
                    <c:v>women</c:v>
                  </c:pt>
                  <c:pt idx="29">
                    <c:v>men</c:v>
                  </c:pt>
                  <c:pt idx="32">
                    <c:v>women</c:v>
                  </c:pt>
                  <c:pt idx="33">
                    <c:v>men</c:v>
                  </c:pt>
                  <c:pt idx="36">
                    <c:v>women</c:v>
                  </c:pt>
                  <c:pt idx="37">
                    <c:v>men</c:v>
                  </c:pt>
                  <c:pt idx="40">
                    <c:v>women</c:v>
                  </c:pt>
                  <c:pt idx="41">
                    <c:v>men</c:v>
                  </c:pt>
                  <c:pt idx="44">
                    <c:v>women</c:v>
                  </c:pt>
                  <c:pt idx="45">
                    <c:v>men</c:v>
                  </c:pt>
                  <c:pt idx="48">
                    <c:v>women</c:v>
                  </c:pt>
                  <c:pt idx="49">
                    <c:v>men</c:v>
                  </c:pt>
                  <c:pt idx="52">
                    <c:v>women</c:v>
                  </c:pt>
                  <c:pt idx="53">
                    <c:v>men</c:v>
                  </c:pt>
                  <c:pt idx="56">
                    <c:v>women</c:v>
                  </c:pt>
                  <c:pt idx="57">
                    <c:v>men</c:v>
                  </c:pt>
                  <c:pt idx="60">
                    <c:v>women</c:v>
                  </c:pt>
                  <c:pt idx="61">
                    <c:v>men</c:v>
                  </c:pt>
                  <c:pt idx="64">
                    <c:v>women</c:v>
                  </c:pt>
                  <c:pt idx="65">
                    <c:v>men</c:v>
                  </c:pt>
                  <c:pt idx="68">
                    <c:v>women</c:v>
                  </c:pt>
                  <c:pt idx="69">
                    <c:v>men</c:v>
                  </c:pt>
                  <c:pt idx="72">
                    <c:v>women</c:v>
                  </c:pt>
                  <c:pt idx="73">
                    <c:v>men</c:v>
                  </c:pt>
                  <c:pt idx="76">
                    <c:v>women</c:v>
                  </c:pt>
                  <c:pt idx="77">
                    <c:v>men</c:v>
                  </c:pt>
                </c:lvl>
                <c:lvl>
                  <c:pt idx="0">
                    <c:v>Honduras</c:v>
                  </c:pt>
                  <c:pt idx="4">
                    <c:v>Salvador</c:v>
                  </c:pt>
                  <c:pt idx="8">
                    <c:v>Guatemala</c:v>
                  </c:pt>
                  <c:pt idx="12">
                    <c:v>Nicaragua</c:v>
                  </c:pt>
                  <c:pt idx="16">
                    <c:v>Dominican Republic</c:v>
                  </c:pt>
                  <c:pt idx="20">
                    <c:v>Paraguay</c:v>
                  </c:pt>
                  <c:pt idx="24">
                    <c:v>Peru</c:v>
                  </c:pt>
                  <c:pt idx="28">
                    <c:v>Colombia</c:v>
                  </c:pt>
                  <c:pt idx="32">
                    <c:v>Ecuador</c:v>
                  </c:pt>
                  <c:pt idx="36">
                    <c:v>Costa Rica</c:v>
                  </c:pt>
                  <c:pt idx="40">
                    <c:v>Mexico</c:v>
                  </c:pt>
                  <c:pt idx="44">
                    <c:v>Panama</c:v>
                  </c:pt>
                  <c:pt idx="48">
                    <c:v>Argentina</c:v>
                  </c:pt>
                  <c:pt idx="52">
                    <c:v>Uruguay</c:v>
                  </c:pt>
                  <c:pt idx="56">
                    <c:v>Chile</c:v>
                  </c:pt>
                  <c:pt idx="60">
                    <c:v>Guyana </c:v>
                  </c:pt>
                  <c:pt idx="64">
                    <c:v>Brazil</c:v>
                  </c:pt>
                  <c:pt idx="68">
                    <c:v>Venezuela</c:v>
                  </c:pt>
                  <c:pt idx="72">
                    <c:v>Suriname</c:v>
                  </c:pt>
                  <c:pt idx="76">
                    <c:v>Bolivia</c:v>
                  </c:pt>
                </c:lvl>
              </c:multiLvlStrCache>
            </c:multiLvlStrRef>
          </c:cat>
          <c:val>
            <c:numRef>
              <c:f>'F3.2B'!$F$4:$F$81</c:f>
              <c:numCache>
                <c:formatCode>0.0%</c:formatCode>
                <c:ptCount val="78"/>
                <c:pt idx="4">
                  <c:v>4.5680999110462389E-2</c:v>
                </c:pt>
                <c:pt idx="5">
                  <c:v>5.0065622621315864E-2</c:v>
                </c:pt>
                <c:pt idx="8">
                  <c:v>0</c:v>
                </c:pt>
                <c:pt idx="9">
                  <c:v>0</c:v>
                </c:pt>
                <c:pt idx="12">
                  <c:v>0</c:v>
                </c:pt>
                <c:pt idx="13">
                  <c:v>0</c:v>
                </c:pt>
                <c:pt idx="16">
                  <c:v>0.12660360776303214</c:v>
                </c:pt>
                <c:pt idx="17">
                  <c:v>0.11228383579984741</c:v>
                </c:pt>
                <c:pt idx="20">
                  <c:v>0.32949834943699974</c:v>
                </c:pt>
                <c:pt idx="21">
                  <c:v>0.34762595547620379</c:v>
                </c:pt>
                <c:pt idx="24">
                  <c:v>0.31177252429101882</c:v>
                </c:pt>
                <c:pt idx="25">
                  <c:v>0.27591786916472344</c:v>
                </c:pt>
                <c:pt idx="28">
                  <c:v>0.23304179355350713</c:v>
                </c:pt>
                <c:pt idx="29">
                  <c:v>0.23125427437317653</c:v>
                </c:pt>
                <c:pt idx="32">
                  <c:v>0.32529814058586504</c:v>
                </c:pt>
                <c:pt idx="33">
                  <c:v>0.194664957051145</c:v>
                </c:pt>
                <c:pt idx="36">
                  <c:v>0.20297314423376017</c:v>
                </c:pt>
                <c:pt idx="37">
                  <c:v>0.12700381433458596</c:v>
                </c:pt>
                <c:pt idx="40">
                  <c:v>0.35943909362103638</c:v>
                </c:pt>
                <c:pt idx="41">
                  <c:v>0.2624015842208326</c:v>
                </c:pt>
                <c:pt idx="44">
                  <c:v>0.28125468536979126</c:v>
                </c:pt>
                <c:pt idx="45">
                  <c:v>0.21025451275746687</c:v>
                </c:pt>
                <c:pt idx="48">
                  <c:v>0</c:v>
                </c:pt>
                <c:pt idx="49">
                  <c:v>0</c:v>
                </c:pt>
                <c:pt idx="52">
                  <c:v>0</c:v>
                </c:pt>
                <c:pt idx="53">
                  <c:v>0</c:v>
                </c:pt>
                <c:pt idx="56">
                  <c:v>0.29458469983598634</c:v>
                </c:pt>
                <c:pt idx="57">
                  <c:v>0.17094919065257597</c:v>
                </c:pt>
                <c:pt idx="60">
                  <c:v>0.68114244854369743</c:v>
                </c:pt>
                <c:pt idx="61">
                  <c:v>0.45058416551887198</c:v>
                </c:pt>
                <c:pt idx="64">
                  <c:v>0</c:v>
                </c:pt>
                <c:pt idx="65">
                  <c:v>0</c:v>
                </c:pt>
                <c:pt idx="68">
                  <c:v>0</c:v>
                </c:pt>
                <c:pt idx="69">
                  <c:v>0</c:v>
                </c:pt>
                <c:pt idx="72">
                  <c:v>0.48842209087419824</c:v>
                </c:pt>
                <c:pt idx="73">
                  <c:v>0.36580538312596833</c:v>
                </c:pt>
                <c:pt idx="76">
                  <c:v>0.73241563048810554</c:v>
                </c:pt>
                <c:pt idx="77">
                  <c:v>0.59819494570391596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DA8-4A0E-9FB7-C91452EBE6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2"/>
        <c:overlap val="100"/>
        <c:axId val="270950111"/>
        <c:axId val="270946783"/>
      </c:barChart>
      <c:catAx>
        <c:axId val="27095011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15875" cap="flat" cmpd="sng" algn="ctr">
            <a:noFill/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700" b="1" i="0" u="none" strike="noStrike" kern="1200" baseline="0">
                <a:solidFill>
                  <a:schemeClr val="bg1">
                    <a:lumMod val="50000"/>
                  </a:schemeClr>
                </a:solidFill>
                <a:latin typeface="Gotham Book" pitchFamily="50" charset="0"/>
                <a:ea typeface="+mn-ea"/>
                <a:cs typeface="Gotham Book" pitchFamily="50" charset="0"/>
              </a:defRPr>
            </a:pPr>
            <a:endParaRPr lang="en-US"/>
          </a:p>
        </c:txPr>
        <c:crossAx val="270946783"/>
        <c:crosses val="autoZero"/>
        <c:auto val="1"/>
        <c:lblAlgn val="ctr"/>
        <c:lblOffset val="100"/>
        <c:tickLblSkip val="1"/>
        <c:noMultiLvlLbl val="0"/>
      </c:catAx>
      <c:valAx>
        <c:axId val="270946783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Gotham Book" pitchFamily="50" charset="0"/>
                    <a:ea typeface="+mn-ea"/>
                    <a:cs typeface="Gotham Book" pitchFamily="50" charset="0"/>
                  </a:defRPr>
                </a:pPr>
                <a:r>
                  <a:rPr lang="en-US"/>
                  <a:t>Share of older population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chemeClr val="bg1">
                      <a:lumMod val="50000"/>
                    </a:schemeClr>
                  </a:solidFill>
                  <a:latin typeface="Gotham Book" pitchFamily="50" charset="0"/>
                  <a:ea typeface="+mn-ea"/>
                  <a:cs typeface="Gotham Book" pitchFamily="50" charset="0"/>
                </a:defRPr>
              </a:pPr>
              <a:endParaRPr lang="en-US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bg1">
                    <a:lumMod val="50000"/>
                  </a:schemeClr>
                </a:solidFill>
                <a:latin typeface="Gotham Book" pitchFamily="50" charset="0"/>
                <a:ea typeface="+mn-ea"/>
                <a:cs typeface="Gotham Book" pitchFamily="50" charset="0"/>
              </a:defRPr>
            </a:pPr>
            <a:endParaRPr lang="en-US"/>
          </a:p>
        </c:txPr>
        <c:crossAx val="27095011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1" i="0" u="none" strike="noStrike" kern="1200" baseline="0">
              <a:solidFill>
                <a:schemeClr val="bg1">
                  <a:lumMod val="50000"/>
                </a:schemeClr>
              </a:solidFill>
              <a:latin typeface="Gotham Book" pitchFamily="50" charset="0"/>
              <a:ea typeface="+mn-ea"/>
              <a:cs typeface="Gotham Book" pitchFamily="50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 b="1">
          <a:solidFill>
            <a:schemeClr val="bg1">
              <a:lumMod val="50000"/>
            </a:schemeClr>
          </a:solidFill>
          <a:latin typeface="Gotham Book" pitchFamily="50" charset="0"/>
          <a:cs typeface="Gotham Book" pitchFamily="50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'F2.1 &amp; F2.2'!$B$3</c:f>
              <c:strCache>
                <c:ptCount val="1"/>
                <c:pt idx="0">
                  <c:v>Total</c:v>
                </c:pt>
              </c:strCache>
            </c:strRef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sx="1000" sy="1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spPr>
              <a:solidFill>
                <a:schemeClr val="accent2"/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bg1"/>
                    </a:solidFill>
                    <a:latin typeface="Gotham Medium" pitchFamily="50" charset="0"/>
                    <a:ea typeface="+mn-ea"/>
                    <a:cs typeface="Gotham Medium" pitchFamily="50" charset="0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'F2.1 &amp; F2.2'!$A$4:$A$6</c:f>
              <c:numCache>
                <c:formatCode>General</c:formatCode>
                <c:ptCount val="3"/>
                <c:pt idx="0">
                  <c:v>2000</c:v>
                </c:pt>
                <c:pt idx="1">
                  <c:v>2010</c:v>
                </c:pt>
                <c:pt idx="2">
                  <c:v>2019</c:v>
                </c:pt>
              </c:numCache>
            </c:numRef>
          </c:cat>
          <c:val>
            <c:numRef>
              <c:f>'F2.1 &amp; F2.2'!$B$4:$B$6</c:f>
              <c:numCache>
                <c:formatCode>0.0</c:formatCode>
                <c:ptCount val="3"/>
                <c:pt idx="0">
                  <c:v>7.0579714137063192</c:v>
                </c:pt>
                <c:pt idx="1">
                  <c:v>8.4914287526773098</c:v>
                </c:pt>
                <c:pt idx="2">
                  <c:v>9.6815354869954025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0C-4505-9EBE-23F55F8F1F3F}"/>
            </c:ext>
          </c:extLst>
        </c:ser>
        <c:ser>
          <c:idx val="1"/>
          <c:order val="1"/>
          <c:tx>
            <c:strRef>
              <c:f>'F2.1 &amp; F2.2'!$C$3</c:f>
              <c:strCache>
                <c:ptCount val="1"/>
                <c:pt idx="0">
                  <c:v>Men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sx="1000" sy="1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dLbl>
              <c:idx val="0"/>
              <c:layout>
                <c:manualLayout>
                  <c:x val="-4.6608833016600008E-2"/>
                  <c:y val="-3.00822583959405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B0C-4505-9EBE-23F55F8F1F3F}"/>
                </c:ext>
              </c:extLst>
            </c:dLbl>
            <c:dLbl>
              <c:idx val="1"/>
              <c:layout>
                <c:manualLayout>
                  <c:x val="-4.4517029953923246E-2"/>
                  <c:y val="-5.640423449238855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B0C-4505-9EBE-23F55F8F1F3F}"/>
                </c:ext>
              </c:extLst>
            </c:dLbl>
            <c:dLbl>
              <c:idx val="2"/>
              <c:layout>
                <c:manualLayout>
                  <c:x val="-5.3268941618456273E-2"/>
                  <c:y val="-7.14453636903588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B0C-4505-9EBE-23F55F8F1F3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accent1"/>
                    </a:solidFill>
                    <a:latin typeface="Gotham Medium" pitchFamily="50" charset="0"/>
                    <a:ea typeface="+mn-ea"/>
                    <a:cs typeface="Gotham Medium" pitchFamily="50" charset="0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'F2.1 &amp; F2.2'!$A$4:$A$6</c:f>
              <c:numCache>
                <c:formatCode>General</c:formatCode>
                <c:ptCount val="3"/>
                <c:pt idx="0">
                  <c:v>2000</c:v>
                </c:pt>
                <c:pt idx="1">
                  <c:v>2010</c:v>
                </c:pt>
                <c:pt idx="2">
                  <c:v>2019</c:v>
                </c:pt>
              </c:numCache>
            </c:numRef>
          </c:cat>
          <c:val>
            <c:numRef>
              <c:f>'F2.1 &amp; F2.2'!$C$4:$C$6</c:f>
              <c:numCache>
                <c:formatCode>0.0</c:formatCode>
                <c:ptCount val="3"/>
                <c:pt idx="0">
                  <c:v>8.1369816056029673</c:v>
                </c:pt>
                <c:pt idx="1">
                  <c:v>9.141908598477368</c:v>
                </c:pt>
                <c:pt idx="2">
                  <c:v>10.027417422014906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DB0C-4505-9EBE-23F55F8F1F3F}"/>
            </c:ext>
          </c:extLst>
        </c:ser>
        <c:ser>
          <c:idx val="2"/>
          <c:order val="2"/>
          <c:tx>
            <c:strRef>
              <c:f>'F2.1 &amp; F2.2'!$D$3</c:f>
              <c:strCache>
                <c:ptCount val="1"/>
                <c:pt idx="0">
                  <c:v>Women</c:v>
                </c:pt>
              </c:strCache>
            </c:strRef>
          </c:tx>
          <c:spPr>
            <a:ln w="34925" cap="rnd">
              <a:solidFill>
                <a:schemeClr val="accent4"/>
              </a:solidFill>
              <a:round/>
            </a:ln>
            <a:effectLst>
              <a:outerShdw blurRad="57150" dist="19050" dir="5400000" sx="1000" sy="1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dLbl>
              <c:idx val="0"/>
              <c:layout>
                <c:manualLayout>
                  <c:x val="-4.2882057445164289E-2"/>
                  <c:y val="6.76850813908661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DB0C-4505-9EBE-23F55F8F1F3F}"/>
                </c:ext>
              </c:extLst>
            </c:dLbl>
            <c:dLbl>
              <c:idx val="1"/>
              <c:layout>
                <c:manualLayout>
                  <c:x val="-3.8842713599995242E-2"/>
                  <c:y val="6.76850813908662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B0C-4505-9EBE-23F55F8F1F3F}"/>
                </c:ext>
              </c:extLst>
            </c:dLbl>
            <c:dLbl>
              <c:idx val="2"/>
              <c:layout>
                <c:manualLayout>
                  <c:x val="-3.9203369300456682E-2"/>
                  <c:y val="4.888366989340339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B0C-4505-9EBE-23F55F8F1F3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Gotham Medium" pitchFamily="50" charset="0"/>
                    <a:ea typeface="+mn-ea"/>
                    <a:cs typeface="Gotham Medium" pitchFamily="50" charset="0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'F2.1 &amp; F2.2'!$A$4:$A$6</c:f>
              <c:numCache>
                <c:formatCode>General</c:formatCode>
                <c:ptCount val="3"/>
                <c:pt idx="0">
                  <c:v>2000</c:v>
                </c:pt>
                <c:pt idx="1">
                  <c:v>2010</c:v>
                </c:pt>
                <c:pt idx="2">
                  <c:v>2019</c:v>
                </c:pt>
              </c:numCache>
            </c:numRef>
          </c:cat>
          <c:val>
            <c:numRef>
              <c:f>'F2.1 &amp; F2.2'!$D$4:$D$6</c:f>
              <c:numCache>
                <c:formatCode>0.0</c:formatCode>
                <c:ptCount val="3"/>
                <c:pt idx="0">
                  <c:v>6.0290281424038588</c:v>
                </c:pt>
                <c:pt idx="1">
                  <c:v>7.8521984361570185</c:v>
                </c:pt>
                <c:pt idx="2">
                  <c:v>9.3252539153417899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DB0C-4505-9EBE-23F55F8F1F3F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818370256"/>
        <c:axId val="818372224"/>
      </c:lineChart>
      <c:catAx>
        <c:axId val="8183702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bg1">
                    <a:lumMod val="50000"/>
                  </a:schemeClr>
                </a:solidFill>
                <a:latin typeface="Gotham Medium" pitchFamily="50" charset="0"/>
                <a:ea typeface="+mn-ea"/>
                <a:cs typeface="Gotham Medium" pitchFamily="50" charset="0"/>
              </a:defRPr>
            </a:pPr>
            <a:endParaRPr lang="en-US"/>
          </a:p>
        </c:txPr>
        <c:crossAx val="818372224"/>
        <c:crosses val="autoZero"/>
        <c:auto val="1"/>
        <c:lblAlgn val="ctr"/>
        <c:lblOffset val="100"/>
        <c:noMultiLvlLbl val="0"/>
      </c:catAx>
      <c:valAx>
        <c:axId val="8183722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Gotham Medium" pitchFamily="50" charset="0"/>
                    <a:ea typeface="+mn-ea"/>
                    <a:cs typeface="Gotham Medium" pitchFamily="50" charset="0"/>
                  </a:defRPr>
                </a:pPr>
                <a:r>
                  <a:rPr lang="en-US"/>
                  <a:t>Quality-of -life Index (years)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bg1">
                      <a:lumMod val="50000"/>
                    </a:schemeClr>
                  </a:solidFill>
                  <a:latin typeface="Gotham Medium" pitchFamily="50" charset="0"/>
                  <a:ea typeface="+mn-ea"/>
                  <a:cs typeface="Gotham Medium" pitchFamily="50" charset="0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bg1">
                    <a:lumMod val="50000"/>
                  </a:schemeClr>
                </a:solidFill>
                <a:latin typeface="Gotham Medium" pitchFamily="50" charset="0"/>
                <a:ea typeface="+mn-ea"/>
                <a:cs typeface="Gotham Medium" pitchFamily="50" charset="0"/>
              </a:defRPr>
            </a:pPr>
            <a:endParaRPr lang="en-US"/>
          </a:p>
        </c:txPr>
        <c:crossAx val="818370256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bg1">
                  <a:lumMod val="50000"/>
                </a:schemeClr>
              </a:solidFill>
              <a:latin typeface="Gotham Medium" pitchFamily="50" charset="0"/>
              <a:ea typeface="+mn-ea"/>
              <a:cs typeface="Gotham Medium" pitchFamily="50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000" b="0">
          <a:solidFill>
            <a:schemeClr val="bg1">
              <a:lumMod val="50000"/>
            </a:schemeClr>
          </a:solidFill>
          <a:latin typeface="Gotham Medium" pitchFamily="50" charset="0"/>
          <a:cs typeface="Gotham Medium" pitchFamily="50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3754509609524394E-2"/>
          <c:y val="3.8114102217820592E-2"/>
          <c:w val="0.90276210215754815"/>
          <c:h val="0.6861633572055512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'F3.3'!$A$4:$A$22</c:f>
              <c:strCache>
                <c:ptCount val="19"/>
                <c:pt idx="0">
                  <c:v>Guatemala</c:v>
                </c:pt>
                <c:pt idx="1">
                  <c:v>Bolivia</c:v>
                </c:pt>
                <c:pt idx="2">
                  <c:v>Peru</c:v>
                </c:pt>
                <c:pt idx="3">
                  <c:v>Venezuela</c:v>
                </c:pt>
                <c:pt idx="4">
                  <c:v>Honduras</c:v>
                </c:pt>
                <c:pt idx="5">
                  <c:v>Paraguay</c:v>
                </c:pt>
                <c:pt idx="6">
                  <c:v>El Salvador</c:v>
                </c:pt>
                <c:pt idx="7">
                  <c:v>Nicaragua</c:v>
                </c:pt>
                <c:pt idx="8">
                  <c:v>Mexico</c:v>
                </c:pt>
                <c:pt idx="9">
                  <c:v>Ecuador</c:v>
                </c:pt>
                <c:pt idx="10">
                  <c:v>Colombia</c:v>
                </c:pt>
                <c:pt idx="11">
                  <c:v>Dominican Republic</c:v>
                </c:pt>
                <c:pt idx="12">
                  <c:v>Argentina</c:v>
                </c:pt>
                <c:pt idx="13">
                  <c:v>Panama</c:v>
                </c:pt>
                <c:pt idx="14">
                  <c:v>Brazil</c:v>
                </c:pt>
                <c:pt idx="15">
                  <c:v>Costa Rica</c:v>
                </c:pt>
                <c:pt idx="16">
                  <c:v>Chile</c:v>
                </c:pt>
                <c:pt idx="17">
                  <c:v>Uruguay</c:v>
                </c:pt>
                <c:pt idx="18">
                  <c:v>Bahamas</c:v>
                </c:pt>
              </c:strCache>
            </c:strRef>
          </c:cat>
          <c:val>
            <c:numRef>
              <c:f>'F3.3'!$C$4:$C$22</c:f>
              <c:numCache>
                <c:formatCode>0%</c:formatCode>
                <c:ptCount val="19"/>
                <c:pt idx="0">
                  <c:v>0.18665291368961334</c:v>
                </c:pt>
                <c:pt idx="1">
                  <c:v>0.1867453008890152</c:v>
                </c:pt>
                <c:pt idx="2">
                  <c:v>0.18682695925235748</c:v>
                </c:pt>
                <c:pt idx="3">
                  <c:v>0.19141823053359985</c:v>
                </c:pt>
                <c:pt idx="4">
                  <c:v>0.19239978492259979</c:v>
                </c:pt>
                <c:pt idx="5">
                  <c:v>0.24467363953590393</c:v>
                </c:pt>
                <c:pt idx="6">
                  <c:v>0.27038508653640747</c:v>
                </c:pt>
                <c:pt idx="7">
                  <c:v>0.27433639764785767</c:v>
                </c:pt>
                <c:pt idx="8">
                  <c:v>0.30247721076011658</c:v>
                </c:pt>
                <c:pt idx="9">
                  <c:v>0.3572026789188385</c:v>
                </c:pt>
                <c:pt idx="10">
                  <c:v>0.39138501882553101</c:v>
                </c:pt>
                <c:pt idx="11">
                  <c:v>0.49467706680297802</c:v>
                </c:pt>
                <c:pt idx="12">
                  <c:v>0.49878710508346558</c:v>
                </c:pt>
                <c:pt idx="13">
                  <c:v>0.52024400234222412</c:v>
                </c:pt>
                <c:pt idx="14">
                  <c:v>0.65444380044937134</c:v>
                </c:pt>
                <c:pt idx="15">
                  <c:v>0.66379356384277344</c:v>
                </c:pt>
                <c:pt idx="16">
                  <c:v>0.68588179349899292</c:v>
                </c:pt>
                <c:pt idx="17">
                  <c:v>0.79188358783721924</c:v>
                </c:pt>
                <c:pt idx="18">
                  <c:v>0.86685460805892944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EC-435A-BCB7-88E598DF43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643801192"/>
        <c:axId val="643803488"/>
      </c:barChart>
      <c:lineChart>
        <c:grouping val="stacked"/>
        <c:varyColors val="0"/>
        <c:ser>
          <c:idx val="1"/>
          <c:order val="1"/>
          <c:spPr>
            <a:ln w="28575" cap="rnd">
              <a:solidFill>
                <a:schemeClr val="accent4"/>
              </a:solidFill>
              <a:prstDash val="sysDot"/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>
                  <c15:layout>
                    <c:manualLayout>
                      <c:w val="0.40531047307046186"/>
                      <c:h val="0.2303821062441752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9AEC-435A-BCB7-88E598DF431C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9AEC-435A-BCB7-88E598DF431C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9AEC-435A-BCB7-88E598DF431C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9AEC-435A-BCB7-88E598DF431C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9AEC-435A-BCB7-88E598DF431C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9AEC-435A-BCB7-88E598DF431C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9AEC-435A-BCB7-88E598DF431C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9AEC-435A-BCB7-88E598DF431C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9AEC-435A-BCB7-88E598DF431C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9AEC-435A-BCB7-88E598DF431C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9AEC-435A-BCB7-88E598DF431C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C-9AEC-435A-BCB7-88E598DF431C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D-9AEC-435A-BCB7-88E598DF431C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9AEC-435A-BCB7-88E598DF431C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F-9AEC-435A-BCB7-88E598DF431C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0-9AEC-435A-BCB7-88E598DF431C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1-9AEC-435A-BCB7-88E598DF431C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2-9AEC-435A-BCB7-88E598DF431C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3-9AEC-435A-BCB7-88E598DF431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Gotham Medium" pitchFamily="50" charset="0"/>
                    <a:ea typeface="+mn-ea"/>
                    <a:cs typeface="Gotham Medium" pitchFamily="50" charset="0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val>
            <c:numRef>
              <c:f>'F3.3'!$D$4:$D$22</c:f>
              <c:numCache>
                <c:formatCode>0%</c:formatCode>
                <c:ptCount val="19"/>
                <c:pt idx="0">
                  <c:v>0.41900361839093658</c:v>
                </c:pt>
                <c:pt idx="1">
                  <c:v>0.41900361839093658</c:v>
                </c:pt>
                <c:pt idx="2">
                  <c:v>0.41900361839093658</c:v>
                </c:pt>
                <c:pt idx="3">
                  <c:v>0.41900361839093658</c:v>
                </c:pt>
                <c:pt idx="4">
                  <c:v>0.41900361839093658</c:v>
                </c:pt>
                <c:pt idx="5">
                  <c:v>0.41900361839093658</c:v>
                </c:pt>
                <c:pt idx="6">
                  <c:v>0.41900361839093658</c:v>
                </c:pt>
                <c:pt idx="7">
                  <c:v>0.41900361839093658</c:v>
                </c:pt>
                <c:pt idx="8">
                  <c:v>0.41900361839093658</c:v>
                </c:pt>
                <c:pt idx="9">
                  <c:v>0.41900361839093658</c:v>
                </c:pt>
                <c:pt idx="10">
                  <c:v>0.41900361839093658</c:v>
                </c:pt>
                <c:pt idx="11">
                  <c:v>0.41900361839093658</c:v>
                </c:pt>
                <c:pt idx="12">
                  <c:v>0.41900361839093658</c:v>
                </c:pt>
                <c:pt idx="13">
                  <c:v>0.41900361839093658</c:v>
                </c:pt>
                <c:pt idx="14">
                  <c:v>0.41900361839093658</c:v>
                </c:pt>
                <c:pt idx="15">
                  <c:v>0.41900361839093658</c:v>
                </c:pt>
                <c:pt idx="16">
                  <c:v>0.41900361839093658</c:v>
                </c:pt>
                <c:pt idx="17">
                  <c:v>0.41900361839093658</c:v>
                </c:pt>
                <c:pt idx="18">
                  <c:v>0.41900361839093658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datalabelsRange>
                <c15:f>'F3.3'!$B$23</c15:f>
                <c15:dlblRangeCache>
                  <c:ptCount val="1"/>
                  <c:pt idx="0">
                    <c:v>Average LAC-19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4-9AEC-435A-BCB7-88E598DF43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3801192"/>
        <c:axId val="643803488"/>
      </c:lineChart>
      <c:catAx>
        <c:axId val="643801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Gotham Medium" pitchFamily="50" charset="0"/>
                <a:ea typeface="+mn-ea"/>
                <a:cs typeface="Gotham Medium" pitchFamily="50" charset="0"/>
              </a:defRPr>
            </a:pPr>
            <a:endParaRPr lang="en-US"/>
          </a:p>
        </c:txPr>
        <c:crossAx val="643803488"/>
        <c:crosses val="autoZero"/>
        <c:auto val="1"/>
        <c:lblAlgn val="ctr"/>
        <c:lblOffset val="100"/>
        <c:noMultiLvlLbl val="0"/>
      </c:catAx>
      <c:valAx>
        <c:axId val="6438034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2"/>
                    </a:solidFill>
                    <a:latin typeface="Gotham Medium" pitchFamily="50" charset="0"/>
                    <a:ea typeface="+mn-ea"/>
                    <a:cs typeface="Gotham Medium" pitchFamily="50" charset="0"/>
                  </a:defRPr>
                </a:pPr>
                <a:r>
                  <a:rPr lang="en-US" sz="1000" b="1" i="0" baseline="0">
                    <a:effectLst/>
                  </a:rPr>
                  <a:t>Share of workers</a:t>
                </a:r>
                <a:endParaRPr lang="en-US" sz="10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2"/>
                  </a:solidFill>
                  <a:latin typeface="Gotham Medium" pitchFamily="50" charset="0"/>
                  <a:ea typeface="+mn-ea"/>
                  <a:cs typeface="Gotham Medium" pitchFamily="50" charset="0"/>
                </a:defRPr>
              </a:pPr>
              <a:endParaRPr lang="en-US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Gotham Medium" pitchFamily="50" charset="0"/>
                <a:ea typeface="+mn-ea"/>
                <a:cs typeface="Gotham Medium" pitchFamily="50" charset="0"/>
              </a:defRPr>
            </a:pPr>
            <a:endParaRPr lang="en-US"/>
          </a:p>
        </c:txPr>
        <c:crossAx val="6438011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2"/>
          </a:solidFill>
          <a:latin typeface="Gotham Medium" pitchFamily="50" charset="0"/>
          <a:cs typeface="Gotham Medium" pitchFamily="50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004635463602452"/>
          <c:y val="0.13362754440973904"/>
          <c:w val="0.74587239325283916"/>
          <c:h val="0.57552286098226013"/>
        </c:manualLayout>
      </c:layout>
      <c:areaChart>
        <c:grouping val="percentStacked"/>
        <c:varyColors val="0"/>
        <c:ser>
          <c:idx val="0"/>
          <c:order val="0"/>
          <c:tx>
            <c:strRef>
              <c:f>'FB3.2'!$B$5</c:f>
              <c:strCache>
                <c:ptCount val="1"/>
                <c:pt idx="0">
                  <c:v>labor</c:v>
                </c:pt>
              </c:strCache>
            </c:strRef>
          </c:tx>
          <c:spPr>
            <a:solidFill>
              <a:schemeClr val="accent1"/>
            </a:solidFill>
            <a:ln w="25400">
              <a:noFill/>
            </a:ln>
            <a:effectLst/>
          </c:spPr>
          <c:cat>
            <c:numRef>
              <c:f>'FB3.2'!$D$4:$AH$4</c:f>
              <c:numCache>
                <c:formatCode>General</c:formatCode>
                <c:ptCount val="31"/>
                <c:pt idx="0">
                  <c:v>50</c:v>
                </c:pt>
                <c:pt idx="1">
                  <c:v>51</c:v>
                </c:pt>
                <c:pt idx="2">
                  <c:v>52</c:v>
                </c:pt>
                <c:pt idx="3">
                  <c:v>53</c:v>
                </c:pt>
                <c:pt idx="4">
                  <c:v>54</c:v>
                </c:pt>
                <c:pt idx="5">
                  <c:v>55</c:v>
                </c:pt>
                <c:pt idx="6">
                  <c:v>56</c:v>
                </c:pt>
                <c:pt idx="7">
                  <c:v>57</c:v>
                </c:pt>
                <c:pt idx="8">
                  <c:v>58</c:v>
                </c:pt>
                <c:pt idx="9">
                  <c:v>59</c:v>
                </c:pt>
                <c:pt idx="10">
                  <c:v>60</c:v>
                </c:pt>
                <c:pt idx="11">
                  <c:v>61</c:v>
                </c:pt>
                <c:pt idx="12">
                  <c:v>62</c:v>
                </c:pt>
                <c:pt idx="13">
                  <c:v>63</c:v>
                </c:pt>
                <c:pt idx="14">
                  <c:v>64</c:v>
                </c:pt>
                <c:pt idx="15">
                  <c:v>65</c:v>
                </c:pt>
                <c:pt idx="16">
                  <c:v>66</c:v>
                </c:pt>
                <c:pt idx="17">
                  <c:v>67</c:v>
                </c:pt>
                <c:pt idx="18">
                  <c:v>68</c:v>
                </c:pt>
                <c:pt idx="19">
                  <c:v>69</c:v>
                </c:pt>
                <c:pt idx="20">
                  <c:v>70</c:v>
                </c:pt>
                <c:pt idx="21">
                  <c:v>71</c:v>
                </c:pt>
                <c:pt idx="22">
                  <c:v>72</c:v>
                </c:pt>
                <c:pt idx="23">
                  <c:v>73</c:v>
                </c:pt>
                <c:pt idx="24">
                  <c:v>74</c:v>
                </c:pt>
                <c:pt idx="25">
                  <c:v>75</c:v>
                </c:pt>
                <c:pt idx="26">
                  <c:v>76</c:v>
                </c:pt>
                <c:pt idx="27">
                  <c:v>77</c:v>
                </c:pt>
                <c:pt idx="28">
                  <c:v>78</c:v>
                </c:pt>
                <c:pt idx="29">
                  <c:v>79</c:v>
                </c:pt>
                <c:pt idx="30">
                  <c:v>80</c:v>
                </c:pt>
              </c:numCache>
            </c:numRef>
          </c:cat>
          <c:val>
            <c:numRef>
              <c:f>'FB3.2'!$D$5:$AH$5</c:f>
              <c:numCache>
                <c:formatCode>General</c:formatCode>
                <c:ptCount val="31"/>
                <c:pt idx="0">
                  <c:v>0.50286769327467007</c:v>
                </c:pt>
                <c:pt idx="1">
                  <c:v>0.53092111615332627</c:v>
                </c:pt>
                <c:pt idx="2">
                  <c:v>0.57122125474436258</c:v>
                </c:pt>
                <c:pt idx="3">
                  <c:v>0.49562779389851774</c:v>
                </c:pt>
                <c:pt idx="4">
                  <c:v>0.39290200336377767</c:v>
                </c:pt>
                <c:pt idx="5">
                  <c:v>0.45866895347768827</c:v>
                </c:pt>
                <c:pt idx="6">
                  <c:v>0.45144572862254762</c:v>
                </c:pt>
                <c:pt idx="7">
                  <c:v>0.42123046600028158</c:v>
                </c:pt>
                <c:pt idx="8">
                  <c:v>0.4980663210729861</c:v>
                </c:pt>
                <c:pt idx="9">
                  <c:v>0.39429718602198099</c:v>
                </c:pt>
                <c:pt idx="10">
                  <c:v>0.32027317894191709</c:v>
                </c:pt>
                <c:pt idx="11">
                  <c:v>0.41356421356421358</c:v>
                </c:pt>
                <c:pt idx="12">
                  <c:v>0.38034376377258705</c:v>
                </c:pt>
                <c:pt idx="13">
                  <c:v>0.40874884151992585</c:v>
                </c:pt>
                <c:pt idx="14">
                  <c:v>0.37313993922496164</c:v>
                </c:pt>
                <c:pt idx="15">
                  <c:v>0.21842869657430034</c:v>
                </c:pt>
                <c:pt idx="16">
                  <c:v>0.34499003442652654</c:v>
                </c:pt>
                <c:pt idx="17">
                  <c:v>0.28194365664586879</c:v>
                </c:pt>
                <c:pt idx="18">
                  <c:v>0.27758384668035591</c:v>
                </c:pt>
                <c:pt idx="19">
                  <c:v>0.27313193958187454</c:v>
                </c:pt>
                <c:pt idx="20">
                  <c:v>0.30381144844440267</c:v>
                </c:pt>
                <c:pt idx="21">
                  <c:v>0.1862004370902279</c:v>
                </c:pt>
                <c:pt idx="22">
                  <c:v>0.23442224966991779</c:v>
                </c:pt>
                <c:pt idx="23">
                  <c:v>0.20947741364038971</c:v>
                </c:pt>
                <c:pt idx="24">
                  <c:v>0.11049011177987962</c:v>
                </c:pt>
                <c:pt idx="25">
                  <c:v>0.18255553779766662</c:v>
                </c:pt>
                <c:pt idx="26">
                  <c:v>0.18025626092020966</c:v>
                </c:pt>
                <c:pt idx="27">
                  <c:v>6.8424437299035371E-2</c:v>
                </c:pt>
                <c:pt idx="28">
                  <c:v>0.10367521999556312</c:v>
                </c:pt>
                <c:pt idx="29">
                  <c:v>0.10918694259243225</c:v>
                </c:pt>
                <c:pt idx="30">
                  <c:v>8.6505695647940806E-2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CB-4A89-B15F-C1B4617D66AE}"/>
            </c:ext>
          </c:extLst>
        </c:ser>
        <c:ser>
          <c:idx val="1"/>
          <c:order val="1"/>
          <c:tx>
            <c:strRef>
              <c:f>'FB3.2'!$B$6</c:f>
              <c:strCache>
                <c:ptCount val="1"/>
                <c:pt idx="0">
                  <c:v>non-labor</c:v>
                </c:pt>
              </c:strCache>
            </c:strRef>
          </c:tx>
          <c:spPr>
            <a:solidFill>
              <a:schemeClr val="accent4"/>
            </a:solidFill>
            <a:ln w="25400">
              <a:noFill/>
            </a:ln>
            <a:effectLst/>
          </c:spPr>
          <c:cat>
            <c:numRef>
              <c:f>'FB3.2'!$D$4:$AH$4</c:f>
              <c:numCache>
                <c:formatCode>General</c:formatCode>
                <c:ptCount val="31"/>
                <c:pt idx="0">
                  <c:v>50</c:v>
                </c:pt>
                <c:pt idx="1">
                  <c:v>51</c:v>
                </c:pt>
                <c:pt idx="2">
                  <c:v>52</c:v>
                </c:pt>
                <c:pt idx="3">
                  <c:v>53</c:v>
                </c:pt>
                <c:pt idx="4">
                  <c:v>54</c:v>
                </c:pt>
                <c:pt idx="5">
                  <c:v>55</c:v>
                </c:pt>
                <c:pt idx="6">
                  <c:v>56</c:v>
                </c:pt>
                <c:pt idx="7">
                  <c:v>57</c:v>
                </c:pt>
                <c:pt idx="8">
                  <c:v>58</c:v>
                </c:pt>
                <c:pt idx="9">
                  <c:v>59</c:v>
                </c:pt>
                <c:pt idx="10">
                  <c:v>60</c:v>
                </c:pt>
                <c:pt idx="11">
                  <c:v>61</c:v>
                </c:pt>
                <c:pt idx="12">
                  <c:v>62</c:v>
                </c:pt>
                <c:pt idx="13">
                  <c:v>63</c:v>
                </c:pt>
                <c:pt idx="14">
                  <c:v>64</c:v>
                </c:pt>
                <c:pt idx="15">
                  <c:v>65</c:v>
                </c:pt>
                <c:pt idx="16">
                  <c:v>66</c:v>
                </c:pt>
                <c:pt idx="17">
                  <c:v>67</c:v>
                </c:pt>
                <c:pt idx="18">
                  <c:v>68</c:v>
                </c:pt>
                <c:pt idx="19">
                  <c:v>69</c:v>
                </c:pt>
                <c:pt idx="20">
                  <c:v>70</c:v>
                </c:pt>
                <c:pt idx="21">
                  <c:v>71</c:v>
                </c:pt>
                <c:pt idx="22">
                  <c:v>72</c:v>
                </c:pt>
                <c:pt idx="23">
                  <c:v>73</c:v>
                </c:pt>
                <c:pt idx="24">
                  <c:v>74</c:v>
                </c:pt>
                <c:pt idx="25">
                  <c:v>75</c:v>
                </c:pt>
                <c:pt idx="26">
                  <c:v>76</c:v>
                </c:pt>
                <c:pt idx="27">
                  <c:v>77</c:v>
                </c:pt>
                <c:pt idx="28">
                  <c:v>78</c:v>
                </c:pt>
                <c:pt idx="29">
                  <c:v>79</c:v>
                </c:pt>
                <c:pt idx="30">
                  <c:v>80</c:v>
                </c:pt>
              </c:numCache>
            </c:numRef>
          </c:cat>
          <c:val>
            <c:numRef>
              <c:f>'FB3.2'!$D$6:$AH$6</c:f>
              <c:numCache>
                <c:formatCode>General</c:formatCode>
                <c:ptCount val="31"/>
                <c:pt idx="0">
                  <c:v>2.5062853551225645E-2</c:v>
                </c:pt>
                <c:pt idx="1">
                  <c:v>6.3604325576904513E-2</c:v>
                </c:pt>
                <c:pt idx="2">
                  <c:v>8.8348802347462757E-2</c:v>
                </c:pt>
                <c:pt idx="3">
                  <c:v>8.95419967061407E-2</c:v>
                </c:pt>
                <c:pt idx="4">
                  <c:v>0.15100806880841369</c:v>
                </c:pt>
                <c:pt idx="5">
                  <c:v>9.8695292640347917E-2</c:v>
                </c:pt>
                <c:pt idx="6">
                  <c:v>0.10597211368403735</c:v>
                </c:pt>
                <c:pt idx="7">
                  <c:v>5.8482331409263691E-2</c:v>
                </c:pt>
                <c:pt idx="8">
                  <c:v>0.12764338023533284</c:v>
                </c:pt>
                <c:pt idx="9">
                  <c:v>0.20116370070434517</c:v>
                </c:pt>
                <c:pt idx="10">
                  <c:v>0.10930394394005599</c:v>
                </c:pt>
                <c:pt idx="11">
                  <c:v>0.21462241462241463</c:v>
                </c:pt>
                <c:pt idx="12">
                  <c:v>0.23090201263405319</c:v>
                </c:pt>
                <c:pt idx="13">
                  <c:v>0.1645227062094532</c:v>
                </c:pt>
                <c:pt idx="14">
                  <c:v>0.19545127032361143</c:v>
                </c:pt>
                <c:pt idx="15">
                  <c:v>0.2756927474756789</c:v>
                </c:pt>
                <c:pt idx="16">
                  <c:v>0.15922268526907049</c:v>
                </c:pt>
                <c:pt idx="17">
                  <c:v>0.19353374929098127</c:v>
                </c:pt>
                <c:pt idx="18">
                  <c:v>0.30325119780971937</c:v>
                </c:pt>
                <c:pt idx="19">
                  <c:v>0.4283284985495649</c:v>
                </c:pt>
                <c:pt idx="20">
                  <c:v>0.131802801015133</c:v>
                </c:pt>
                <c:pt idx="21">
                  <c:v>0.26987199500468312</c:v>
                </c:pt>
                <c:pt idx="22">
                  <c:v>0.26432130840325396</c:v>
                </c:pt>
                <c:pt idx="23">
                  <c:v>0.12507908389219283</c:v>
                </c:pt>
                <c:pt idx="24">
                  <c:v>0.2360275150472915</c:v>
                </c:pt>
                <c:pt idx="25">
                  <c:v>0.38229183314687548</c:v>
                </c:pt>
                <c:pt idx="26">
                  <c:v>0.42758687633469228</c:v>
                </c:pt>
                <c:pt idx="27">
                  <c:v>0.21324758842443731</c:v>
                </c:pt>
                <c:pt idx="28">
                  <c:v>0.36966649412112695</c:v>
                </c:pt>
                <c:pt idx="29">
                  <c:v>0.26980690968915055</c:v>
                </c:pt>
                <c:pt idx="30">
                  <c:v>0.22987050920066207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DCB-4A89-B15F-C1B4617D66AE}"/>
            </c:ext>
          </c:extLst>
        </c:ser>
        <c:ser>
          <c:idx val="2"/>
          <c:order val="2"/>
          <c:tx>
            <c:strRef>
              <c:f>'FB3.2'!$B$7</c:f>
              <c:strCache>
                <c:ptCount val="1"/>
                <c:pt idx="0">
                  <c:v>labor &amp; non-labor</c:v>
                </c:pt>
              </c:strCache>
            </c:strRef>
          </c:tx>
          <c:spPr>
            <a:solidFill>
              <a:schemeClr val="accent5"/>
            </a:solidFill>
            <a:ln w="25400">
              <a:noFill/>
            </a:ln>
            <a:effectLst/>
          </c:spPr>
          <c:cat>
            <c:numRef>
              <c:f>'FB3.2'!$D$4:$AH$4</c:f>
              <c:numCache>
                <c:formatCode>General</c:formatCode>
                <c:ptCount val="31"/>
                <c:pt idx="0">
                  <c:v>50</c:v>
                </c:pt>
                <c:pt idx="1">
                  <c:v>51</c:v>
                </c:pt>
                <c:pt idx="2">
                  <c:v>52</c:v>
                </c:pt>
                <c:pt idx="3">
                  <c:v>53</c:v>
                </c:pt>
                <c:pt idx="4">
                  <c:v>54</c:v>
                </c:pt>
                <c:pt idx="5">
                  <c:v>55</c:v>
                </c:pt>
                <c:pt idx="6">
                  <c:v>56</c:v>
                </c:pt>
                <c:pt idx="7">
                  <c:v>57</c:v>
                </c:pt>
                <c:pt idx="8">
                  <c:v>58</c:v>
                </c:pt>
                <c:pt idx="9">
                  <c:v>59</c:v>
                </c:pt>
                <c:pt idx="10">
                  <c:v>60</c:v>
                </c:pt>
                <c:pt idx="11">
                  <c:v>61</c:v>
                </c:pt>
                <c:pt idx="12">
                  <c:v>62</c:v>
                </c:pt>
                <c:pt idx="13">
                  <c:v>63</c:v>
                </c:pt>
                <c:pt idx="14">
                  <c:v>64</c:v>
                </c:pt>
                <c:pt idx="15">
                  <c:v>65</c:v>
                </c:pt>
                <c:pt idx="16">
                  <c:v>66</c:v>
                </c:pt>
                <c:pt idx="17">
                  <c:v>67</c:v>
                </c:pt>
                <c:pt idx="18">
                  <c:v>68</c:v>
                </c:pt>
                <c:pt idx="19">
                  <c:v>69</c:v>
                </c:pt>
                <c:pt idx="20">
                  <c:v>70</c:v>
                </c:pt>
                <c:pt idx="21">
                  <c:v>71</c:v>
                </c:pt>
                <c:pt idx="22">
                  <c:v>72</c:v>
                </c:pt>
                <c:pt idx="23">
                  <c:v>73</c:v>
                </c:pt>
                <c:pt idx="24">
                  <c:v>74</c:v>
                </c:pt>
                <c:pt idx="25">
                  <c:v>75</c:v>
                </c:pt>
                <c:pt idx="26">
                  <c:v>76</c:v>
                </c:pt>
                <c:pt idx="27">
                  <c:v>77</c:v>
                </c:pt>
                <c:pt idx="28">
                  <c:v>78</c:v>
                </c:pt>
                <c:pt idx="29">
                  <c:v>79</c:v>
                </c:pt>
                <c:pt idx="30">
                  <c:v>80</c:v>
                </c:pt>
              </c:numCache>
            </c:numRef>
          </c:cat>
          <c:val>
            <c:numRef>
              <c:f>'FB3.2'!$D$7:$AH$7</c:f>
              <c:numCache>
                <c:formatCode>General</c:formatCode>
                <c:ptCount val="31"/>
                <c:pt idx="0">
                  <c:v>9.3141106222501574E-2</c:v>
                </c:pt>
                <c:pt idx="1">
                  <c:v>0.11709471854784204</c:v>
                </c:pt>
                <c:pt idx="2">
                  <c:v>8.9385385768507006E-2</c:v>
                </c:pt>
                <c:pt idx="3">
                  <c:v>0.11518704415339974</c:v>
                </c:pt>
                <c:pt idx="4">
                  <c:v>0.12756807391794936</c:v>
                </c:pt>
                <c:pt idx="5">
                  <c:v>0.12261492756730269</c:v>
                </c:pt>
                <c:pt idx="6">
                  <c:v>9.0075268374943451E-2</c:v>
                </c:pt>
                <c:pt idx="7">
                  <c:v>0.20422356750668733</c:v>
                </c:pt>
                <c:pt idx="8">
                  <c:v>9.7794783181107542E-2</c:v>
                </c:pt>
                <c:pt idx="9">
                  <c:v>0.15601075232229747</c:v>
                </c:pt>
                <c:pt idx="10">
                  <c:v>0.12365878525998932</c:v>
                </c:pt>
                <c:pt idx="11">
                  <c:v>0.10846560846560846</c:v>
                </c:pt>
                <c:pt idx="12">
                  <c:v>0.12391655648597033</c:v>
                </c:pt>
                <c:pt idx="13">
                  <c:v>0.12570898980537534</c:v>
                </c:pt>
                <c:pt idx="14">
                  <c:v>0.16114783371448263</c:v>
                </c:pt>
                <c:pt idx="15">
                  <c:v>0.10565263497625524</c:v>
                </c:pt>
                <c:pt idx="16">
                  <c:v>0.12420728392824787</c:v>
                </c:pt>
                <c:pt idx="17">
                  <c:v>0.20778975231612781</c:v>
                </c:pt>
                <c:pt idx="18">
                  <c:v>0.12707049965776865</c:v>
                </c:pt>
                <c:pt idx="19">
                  <c:v>0.14084225267580275</c:v>
                </c:pt>
                <c:pt idx="20">
                  <c:v>9.942193815208196E-2</c:v>
                </c:pt>
                <c:pt idx="21">
                  <c:v>0.25488604433343742</c:v>
                </c:pt>
                <c:pt idx="22">
                  <c:v>0.12066101622726692</c:v>
                </c:pt>
                <c:pt idx="23">
                  <c:v>0.11217259268632165</c:v>
                </c:pt>
                <c:pt idx="24">
                  <c:v>8.1562461614052326E-2</c:v>
                </c:pt>
                <c:pt idx="25">
                  <c:v>0.11375259709125779</c:v>
                </c:pt>
                <c:pt idx="26">
                  <c:v>0.13482818870122307</c:v>
                </c:pt>
                <c:pt idx="27">
                  <c:v>0.15369774919614149</c:v>
                </c:pt>
                <c:pt idx="28">
                  <c:v>0.17436959254603268</c:v>
                </c:pt>
                <c:pt idx="29">
                  <c:v>8.1392328340116026E-3</c:v>
                </c:pt>
                <c:pt idx="30">
                  <c:v>0.11211177100574433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DCB-4A89-B15F-C1B4617D66AE}"/>
            </c:ext>
          </c:extLst>
        </c:ser>
        <c:ser>
          <c:idx val="3"/>
          <c:order val="3"/>
          <c:tx>
            <c:strRef>
              <c:f>'FB3.2'!$B$8</c:f>
              <c:strCache>
                <c:ptCount val="1"/>
                <c:pt idx="0">
                  <c:v>none</c:v>
                </c:pt>
              </c:strCache>
            </c:strRef>
          </c:tx>
          <c:spPr>
            <a:solidFill>
              <a:schemeClr val="accent2"/>
            </a:solidFill>
            <a:ln w="25400">
              <a:noFill/>
            </a:ln>
            <a:effectLst/>
          </c:spPr>
          <c:cat>
            <c:numRef>
              <c:f>'FB3.2'!$D$4:$AH$4</c:f>
              <c:numCache>
                <c:formatCode>General</c:formatCode>
                <c:ptCount val="31"/>
                <c:pt idx="0">
                  <c:v>50</c:v>
                </c:pt>
                <c:pt idx="1">
                  <c:v>51</c:v>
                </c:pt>
                <c:pt idx="2">
                  <c:v>52</c:v>
                </c:pt>
                <c:pt idx="3">
                  <c:v>53</c:v>
                </c:pt>
                <c:pt idx="4">
                  <c:v>54</c:v>
                </c:pt>
                <c:pt idx="5">
                  <c:v>55</c:v>
                </c:pt>
                <c:pt idx="6">
                  <c:v>56</c:v>
                </c:pt>
                <c:pt idx="7">
                  <c:v>57</c:v>
                </c:pt>
                <c:pt idx="8">
                  <c:v>58</c:v>
                </c:pt>
                <c:pt idx="9">
                  <c:v>59</c:v>
                </c:pt>
                <c:pt idx="10">
                  <c:v>60</c:v>
                </c:pt>
                <c:pt idx="11">
                  <c:v>61</c:v>
                </c:pt>
                <c:pt idx="12">
                  <c:v>62</c:v>
                </c:pt>
                <c:pt idx="13">
                  <c:v>63</c:v>
                </c:pt>
                <c:pt idx="14">
                  <c:v>64</c:v>
                </c:pt>
                <c:pt idx="15">
                  <c:v>65</c:v>
                </c:pt>
                <c:pt idx="16">
                  <c:v>66</c:v>
                </c:pt>
                <c:pt idx="17">
                  <c:v>67</c:v>
                </c:pt>
                <c:pt idx="18">
                  <c:v>68</c:v>
                </c:pt>
                <c:pt idx="19">
                  <c:v>69</c:v>
                </c:pt>
                <c:pt idx="20">
                  <c:v>70</c:v>
                </c:pt>
                <c:pt idx="21">
                  <c:v>71</c:v>
                </c:pt>
                <c:pt idx="22">
                  <c:v>72</c:v>
                </c:pt>
                <c:pt idx="23">
                  <c:v>73</c:v>
                </c:pt>
                <c:pt idx="24">
                  <c:v>74</c:v>
                </c:pt>
                <c:pt idx="25">
                  <c:v>75</c:v>
                </c:pt>
                <c:pt idx="26">
                  <c:v>76</c:v>
                </c:pt>
                <c:pt idx="27">
                  <c:v>77</c:v>
                </c:pt>
                <c:pt idx="28">
                  <c:v>78</c:v>
                </c:pt>
                <c:pt idx="29">
                  <c:v>79</c:v>
                </c:pt>
                <c:pt idx="30">
                  <c:v>80</c:v>
                </c:pt>
              </c:numCache>
            </c:numRef>
          </c:cat>
          <c:val>
            <c:numRef>
              <c:f>'FB3.2'!$D$8:$AH$8</c:f>
              <c:numCache>
                <c:formatCode>General</c:formatCode>
                <c:ptCount val="31"/>
                <c:pt idx="0">
                  <c:v>0.37892834695160277</c:v>
                </c:pt>
                <c:pt idx="1">
                  <c:v>0.28837983972192721</c:v>
                </c:pt>
                <c:pt idx="2">
                  <c:v>0.25104455713966767</c:v>
                </c:pt>
                <c:pt idx="3">
                  <c:v>0.29964316524194179</c:v>
                </c:pt>
                <c:pt idx="4">
                  <c:v>0.32852185390985927</c:v>
                </c:pt>
                <c:pt idx="5">
                  <c:v>0.32002082631466111</c:v>
                </c:pt>
                <c:pt idx="6">
                  <c:v>0.35250688931847157</c:v>
                </c:pt>
                <c:pt idx="7">
                  <c:v>0.31606363508376745</c:v>
                </c:pt>
                <c:pt idx="8">
                  <c:v>0.2764955155105735</c:v>
                </c:pt>
                <c:pt idx="9">
                  <c:v>0.24852836095137637</c:v>
                </c:pt>
                <c:pt idx="10">
                  <c:v>0.44676409185803756</c:v>
                </c:pt>
                <c:pt idx="11">
                  <c:v>0.26334776334776333</c:v>
                </c:pt>
                <c:pt idx="12">
                  <c:v>0.26483766710738943</c:v>
                </c:pt>
                <c:pt idx="13">
                  <c:v>0.30101946246524558</c:v>
                </c:pt>
                <c:pt idx="14">
                  <c:v>0.27026095673694434</c:v>
                </c:pt>
                <c:pt idx="15">
                  <c:v>0.40022592097376553</c:v>
                </c:pt>
                <c:pt idx="16">
                  <c:v>0.37157999637615508</c:v>
                </c:pt>
                <c:pt idx="17">
                  <c:v>0.3167328417470221</c:v>
                </c:pt>
                <c:pt idx="18">
                  <c:v>0.29209445585215604</c:v>
                </c:pt>
                <c:pt idx="19">
                  <c:v>0.15769730919275782</c:v>
                </c:pt>
                <c:pt idx="20">
                  <c:v>0.46496381238838236</c:v>
                </c:pt>
                <c:pt idx="21">
                  <c:v>0.28904152357165158</c:v>
                </c:pt>
                <c:pt idx="22">
                  <c:v>0.38059542569956128</c:v>
                </c:pt>
                <c:pt idx="23">
                  <c:v>0.55327090978109583</c:v>
                </c:pt>
                <c:pt idx="24">
                  <c:v>0.57191991155877653</c:v>
                </c:pt>
                <c:pt idx="25">
                  <c:v>0.32140003196420008</c:v>
                </c:pt>
                <c:pt idx="26">
                  <c:v>0.25732867404387499</c:v>
                </c:pt>
                <c:pt idx="27">
                  <c:v>0.56463022508038585</c:v>
                </c:pt>
                <c:pt idx="28">
                  <c:v>0.35228869333727725</c:v>
                </c:pt>
                <c:pt idx="29">
                  <c:v>0.61286691488440559</c:v>
                </c:pt>
                <c:pt idx="30">
                  <c:v>0.57151202414565283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DCB-4A89-B15F-C1B4617D66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55779200"/>
        <c:axId val="2055779616"/>
      </c:areaChart>
      <c:catAx>
        <c:axId val="205577920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Gotham Medium" pitchFamily="50" charset="0"/>
                    <a:ea typeface="+mn-ea"/>
                    <a:cs typeface="Gotham Medium" pitchFamily="50" charset="0"/>
                  </a:defRPr>
                </a:pPr>
                <a:r>
                  <a:rPr lang="en-US"/>
                  <a:t>Age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bg1">
                      <a:lumMod val="50000"/>
                    </a:schemeClr>
                  </a:solidFill>
                  <a:latin typeface="Gotham Medium" pitchFamily="50" charset="0"/>
                  <a:ea typeface="+mn-ea"/>
                  <a:cs typeface="Gotham Medium" pitchFamily="50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>
                    <a:lumMod val="50000"/>
                  </a:schemeClr>
                </a:solidFill>
                <a:latin typeface="Gotham Medium" pitchFamily="50" charset="0"/>
                <a:ea typeface="+mn-ea"/>
                <a:cs typeface="Gotham Medium" pitchFamily="50" charset="0"/>
              </a:defRPr>
            </a:pPr>
            <a:endParaRPr lang="en-US"/>
          </a:p>
        </c:txPr>
        <c:crossAx val="2055779616"/>
        <c:crosses val="autoZero"/>
        <c:auto val="1"/>
        <c:lblAlgn val="ctr"/>
        <c:lblOffset val="100"/>
        <c:noMultiLvlLbl val="0"/>
      </c:catAx>
      <c:valAx>
        <c:axId val="20557796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>
                    <a:lumMod val="50000"/>
                  </a:schemeClr>
                </a:solidFill>
                <a:latin typeface="Gotham Medium" pitchFamily="50" charset="0"/>
                <a:ea typeface="+mn-ea"/>
                <a:cs typeface="Gotham Medium" pitchFamily="50" charset="0"/>
              </a:defRPr>
            </a:pPr>
            <a:endParaRPr lang="en-US"/>
          </a:p>
        </c:txPr>
        <c:crossAx val="205577920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6920753885880867E-2"/>
          <c:y val="0.81920223303801998"/>
          <c:w val="0.7546778176286576"/>
          <c:h val="0.180797800909040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bg1">
                  <a:lumMod val="50000"/>
                </a:schemeClr>
              </a:solidFill>
              <a:latin typeface="Gotham Medium" pitchFamily="50" charset="0"/>
              <a:ea typeface="+mn-ea"/>
              <a:cs typeface="Gotham Medium" pitchFamily="50" charset="0"/>
            </a:defRPr>
          </a:pPr>
          <a:endParaRPr lang="en-US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bg1">
              <a:lumMod val="50000"/>
            </a:schemeClr>
          </a:solidFill>
          <a:latin typeface="Gotham Medium" pitchFamily="50" charset="0"/>
          <a:cs typeface="Gotham Medium" pitchFamily="50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004635463602452"/>
          <c:y val="0.13362754440973904"/>
          <c:w val="0.74587239325283916"/>
          <c:h val="0.57552286098226013"/>
        </c:manualLayout>
      </c:layout>
      <c:areaChart>
        <c:grouping val="percentStacked"/>
        <c:varyColors val="0"/>
        <c:ser>
          <c:idx val="0"/>
          <c:order val="0"/>
          <c:tx>
            <c:strRef>
              <c:f>'FB3.2'!$B$9</c:f>
              <c:strCache>
                <c:ptCount val="1"/>
                <c:pt idx="0">
                  <c:v>labor</c:v>
                </c:pt>
              </c:strCache>
            </c:strRef>
          </c:tx>
          <c:spPr>
            <a:solidFill>
              <a:schemeClr val="accent1"/>
            </a:solidFill>
            <a:ln w="25400">
              <a:noFill/>
            </a:ln>
            <a:effectLst/>
          </c:spPr>
          <c:cat>
            <c:numRef>
              <c:f>'FB3.2'!$D$4:$AH$4</c:f>
              <c:numCache>
                <c:formatCode>General</c:formatCode>
                <c:ptCount val="31"/>
                <c:pt idx="0">
                  <c:v>50</c:v>
                </c:pt>
                <c:pt idx="1">
                  <c:v>51</c:v>
                </c:pt>
                <c:pt idx="2">
                  <c:v>52</c:v>
                </c:pt>
                <c:pt idx="3">
                  <c:v>53</c:v>
                </c:pt>
                <c:pt idx="4">
                  <c:v>54</c:v>
                </c:pt>
                <c:pt idx="5">
                  <c:v>55</c:v>
                </c:pt>
                <c:pt idx="6">
                  <c:v>56</c:v>
                </c:pt>
                <c:pt idx="7">
                  <c:v>57</c:v>
                </c:pt>
                <c:pt idx="8">
                  <c:v>58</c:v>
                </c:pt>
                <c:pt idx="9">
                  <c:v>59</c:v>
                </c:pt>
                <c:pt idx="10">
                  <c:v>60</c:v>
                </c:pt>
                <c:pt idx="11">
                  <c:v>61</c:v>
                </c:pt>
                <c:pt idx="12">
                  <c:v>62</c:v>
                </c:pt>
                <c:pt idx="13">
                  <c:v>63</c:v>
                </c:pt>
                <c:pt idx="14">
                  <c:v>64</c:v>
                </c:pt>
                <c:pt idx="15">
                  <c:v>65</c:v>
                </c:pt>
                <c:pt idx="16">
                  <c:v>66</c:v>
                </c:pt>
                <c:pt idx="17">
                  <c:v>67</c:v>
                </c:pt>
                <c:pt idx="18">
                  <c:v>68</c:v>
                </c:pt>
                <c:pt idx="19">
                  <c:v>69</c:v>
                </c:pt>
                <c:pt idx="20">
                  <c:v>70</c:v>
                </c:pt>
                <c:pt idx="21">
                  <c:v>71</c:v>
                </c:pt>
                <c:pt idx="22">
                  <c:v>72</c:v>
                </c:pt>
                <c:pt idx="23">
                  <c:v>73</c:v>
                </c:pt>
                <c:pt idx="24">
                  <c:v>74</c:v>
                </c:pt>
                <c:pt idx="25">
                  <c:v>75</c:v>
                </c:pt>
                <c:pt idx="26">
                  <c:v>76</c:v>
                </c:pt>
                <c:pt idx="27">
                  <c:v>77</c:v>
                </c:pt>
                <c:pt idx="28">
                  <c:v>78</c:v>
                </c:pt>
                <c:pt idx="29">
                  <c:v>79</c:v>
                </c:pt>
                <c:pt idx="30">
                  <c:v>80</c:v>
                </c:pt>
              </c:numCache>
            </c:numRef>
          </c:cat>
          <c:val>
            <c:numRef>
              <c:f>'FB3.2'!$D$9:$AH$9</c:f>
              <c:numCache>
                <c:formatCode>General</c:formatCode>
                <c:ptCount val="31"/>
                <c:pt idx="0">
                  <c:v>0.62501793718053356</c:v>
                </c:pt>
                <c:pt idx="1">
                  <c:v>0.6296675335021733</c:v>
                </c:pt>
                <c:pt idx="2">
                  <c:v>0.59425664583590809</c:v>
                </c:pt>
                <c:pt idx="3">
                  <c:v>0.65587577114425066</c:v>
                </c:pt>
                <c:pt idx="4">
                  <c:v>0.60335831742945534</c:v>
                </c:pt>
                <c:pt idx="5">
                  <c:v>0.62269136800171287</c:v>
                </c:pt>
                <c:pt idx="6">
                  <c:v>0.6260908672226857</c:v>
                </c:pt>
                <c:pt idx="7">
                  <c:v>0.50396880242952102</c:v>
                </c:pt>
                <c:pt idx="8">
                  <c:v>0.609641696615291</c:v>
                </c:pt>
                <c:pt idx="9">
                  <c:v>0.50922081117984919</c:v>
                </c:pt>
                <c:pt idx="10">
                  <c:v>0.15020041191797603</c:v>
                </c:pt>
                <c:pt idx="11">
                  <c:v>3.597555225635074E-2</c:v>
                </c:pt>
                <c:pt idx="12">
                  <c:v>6.0308410640896024E-2</c:v>
                </c:pt>
                <c:pt idx="13">
                  <c:v>2.2711559209755532E-2</c:v>
                </c:pt>
                <c:pt idx="14">
                  <c:v>3.3563802294012401E-2</c:v>
                </c:pt>
                <c:pt idx="15">
                  <c:v>2.4549361170523767E-2</c:v>
                </c:pt>
                <c:pt idx="16">
                  <c:v>1.1345735995820401E-2</c:v>
                </c:pt>
                <c:pt idx="17">
                  <c:v>1.5375182821348359E-2</c:v>
                </c:pt>
                <c:pt idx="18">
                  <c:v>3.4414999056851123E-2</c:v>
                </c:pt>
                <c:pt idx="19">
                  <c:v>9.2531977993834651E-3</c:v>
                </c:pt>
                <c:pt idx="20">
                  <c:v>6.2361212715943241E-3</c:v>
                </c:pt>
                <c:pt idx="21">
                  <c:v>0</c:v>
                </c:pt>
                <c:pt idx="22">
                  <c:v>1.5142398604444515E-2</c:v>
                </c:pt>
                <c:pt idx="23">
                  <c:v>4.3699439053065184E-3</c:v>
                </c:pt>
                <c:pt idx="24">
                  <c:v>1.1508284147936228E-2</c:v>
                </c:pt>
                <c:pt idx="25">
                  <c:v>2.6489395266807929E-2</c:v>
                </c:pt>
                <c:pt idx="26">
                  <c:v>9.3914896490180106E-3</c:v>
                </c:pt>
                <c:pt idx="27">
                  <c:v>1.1735443260626517E-2</c:v>
                </c:pt>
                <c:pt idx="28">
                  <c:v>0</c:v>
                </c:pt>
                <c:pt idx="29">
                  <c:v>4.8305142032611997E-3</c:v>
                </c:pt>
                <c:pt idx="30">
                  <c:v>2.7465462122456895E-2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06-43D7-B03C-1324A518CC37}"/>
            </c:ext>
          </c:extLst>
        </c:ser>
        <c:ser>
          <c:idx val="1"/>
          <c:order val="1"/>
          <c:tx>
            <c:strRef>
              <c:f>'FB3.2'!$B$10</c:f>
              <c:strCache>
                <c:ptCount val="1"/>
                <c:pt idx="0">
                  <c:v>non-labor</c:v>
                </c:pt>
              </c:strCache>
            </c:strRef>
          </c:tx>
          <c:spPr>
            <a:solidFill>
              <a:schemeClr val="accent4"/>
            </a:solidFill>
            <a:ln w="25400">
              <a:noFill/>
            </a:ln>
            <a:effectLst/>
          </c:spPr>
          <c:cat>
            <c:numRef>
              <c:f>'FB3.2'!$D$4:$AH$4</c:f>
              <c:numCache>
                <c:formatCode>General</c:formatCode>
                <c:ptCount val="31"/>
                <c:pt idx="0">
                  <c:v>50</c:v>
                </c:pt>
                <c:pt idx="1">
                  <c:v>51</c:v>
                </c:pt>
                <c:pt idx="2">
                  <c:v>52</c:v>
                </c:pt>
                <c:pt idx="3">
                  <c:v>53</c:v>
                </c:pt>
                <c:pt idx="4">
                  <c:v>54</c:v>
                </c:pt>
                <c:pt idx="5">
                  <c:v>55</c:v>
                </c:pt>
                <c:pt idx="6">
                  <c:v>56</c:v>
                </c:pt>
                <c:pt idx="7">
                  <c:v>57</c:v>
                </c:pt>
                <c:pt idx="8">
                  <c:v>58</c:v>
                </c:pt>
                <c:pt idx="9">
                  <c:v>59</c:v>
                </c:pt>
                <c:pt idx="10">
                  <c:v>60</c:v>
                </c:pt>
                <c:pt idx="11">
                  <c:v>61</c:v>
                </c:pt>
                <c:pt idx="12">
                  <c:v>62</c:v>
                </c:pt>
                <c:pt idx="13">
                  <c:v>63</c:v>
                </c:pt>
                <c:pt idx="14">
                  <c:v>64</c:v>
                </c:pt>
                <c:pt idx="15">
                  <c:v>65</c:v>
                </c:pt>
                <c:pt idx="16">
                  <c:v>66</c:v>
                </c:pt>
                <c:pt idx="17">
                  <c:v>67</c:v>
                </c:pt>
                <c:pt idx="18">
                  <c:v>68</c:v>
                </c:pt>
                <c:pt idx="19">
                  <c:v>69</c:v>
                </c:pt>
                <c:pt idx="20">
                  <c:v>70</c:v>
                </c:pt>
                <c:pt idx="21">
                  <c:v>71</c:v>
                </c:pt>
                <c:pt idx="22">
                  <c:v>72</c:v>
                </c:pt>
                <c:pt idx="23">
                  <c:v>73</c:v>
                </c:pt>
                <c:pt idx="24">
                  <c:v>74</c:v>
                </c:pt>
                <c:pt idx="25">
                  <c:v>75</c:v>
                </c:pt>
                <c:pt idx="26">
                  <c:v>76</c:v>
                </c:pt>
                <c:pt idx="27">
                  <c:v>77</c:v>
                </c:pt>
                <c:pt idx="28">
                  <c:v>78</c:v>
                </c:pt>
                <c:pt idx="29">
                  <c:v>79</c:v>
                </c:pt>
                <c:pt idx="30">
                  <c:v>80</c:v>
                </c:pt>
              </c:numCache>
            </c:numRef>
          </c:cat>
          <c:val>
            <c:numRef>
              <c:f>'FB3.2'!$D$10:$AH$10</c:f>
              <c:numCache>
                <c:formatCode>General</c:formatCode>
                <c:ptCount val="31"/>
                <c:pt idx="0">
                  <c:v>3.9366145823735862E-2</c:v>
                </c:pt>
                <c:pt idx="1">
                  <c:v>5.3970366330661233E-2</c:v>
                </c:pt>
                <c:pt idx="2">
                  <c:v>4.0890190468285924E-2</c:v>
                </c:pt>
                <c:pt idx="3">
                  <c:v>3.2487694433812046E-2</c:v>
                </c:pt>
                <c:pt idx="4">
                  <c:v>4.750126550666231E-2</c:v>
                </c:pt>
                <c:pt idx="5">
                  <c:v>5.8148202576662651E-2</c:v>
                </c:pt>
                <c:pt idx="6">
                  <c:v>4.5167615527193186E-2</c:v>
                </c:pt>
                <c:pt idx="7">
                  <c:v>8.8510690194249259E-2</c:v>
                </c:pt>
                <c:pt idx="8">
                  <c:v>6.2304574644049301E-2</c:v>
                </c:pt>
                <c:pt idx="9">
                  <c:v>8.5097814942794517E-2</c:v>
                </c:pt>
                <c:pt idx="10">
                  <c:v>0.27169984412418124</c:v>
                </c:pt>
                <c:pt idx="11">
                  <c:v>0.38272464891298091</c:v>
                </c:pt>
                <c:pt idx="12">
                  <c:v>0.4546705089756225</c:v>
                </c:pt>
                <c:pt idx="13">
                  <c:v>0.49739979962637509</c:v>
                </c:pt>
                <c:pt idx="14">
                  <c:v>0.39268325098165852</c:v>
                </c:pt>
                <c:pt idx="15">
                  <c:v>0.46839492547612088</c:v>
                </c:pt>
                <c:pt idx="16">
                  <c:v>0.5107013055886449</c:v>
                </c:pt>
                <c:pt idx="17">
                  <c:v>0.50522747087822284</c:v>
                </c:pt>
                <c:pt idx="18">
                  <c:v>0.51197922298636911</c:v>
                </c:pt>
                <c:pt idx="19">
                  <c:v>0.52413321421588255</c:v>
                </c:pt>
                <c:pt idx="20">
                  <c:v>0.53200920049560874</c:v>
                </c:pt>
                <c:pt idx="21">
                  <c:v>0.54041025475191029</c:v>
                </c:pt>
                <c:pt idx="22">
                  <c:v>0.50635954173937514</c:v>
                </c:pt>
                <c:pt idx="23">
                  <c:v>0.62820745465680472</c:v>
                </c:pt>
                <c:pt idx="24">
                  <c:v>0.55875286573470795</c:v>
                </c:pt>
                <c:pt idx="25">
                  <c:v>0.5981282732174551</c:v>
                </c:pt>
                <c:pt idx="26">
                  <c:v>0.66107037398735757</c:v>
                </c:pt>
                <c:pt idx="27">
                  <c:v>0.72270575780226509</c:v>
                </c:pt>
                <c:pt idx="28">
                  <c:v>0.66996004229360662</c:v>
                </c:pt>
                <c:pt idx="29">
                  <c:v>0.66562783345701193</c:v>
                </c:pt>
                <c:pt idx="30">
                  <c:v>0.73587009233783718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A06-43D7-B03C-1324A518CC37}"/>
            </c:ext>
          </c:extLst>
        </c:ser>
        <c:ser>
          <c:idx val="2"/>
          <c:order val="2"/>
          <c:tx>
            <c:strRef>
              <c:f>'FB3.2'!$B$11</c:f>
              <c:strCache>
                <c:ptCount val="1"/>
                <c:pt idx="0">
                  <c:v>labor &amp; non-labor</c:v>
                </c:pt>
              </c:strCache>
            </c:strRef>
          </c:tx>
          <c:spPr>
            <a:solidFill>
              <a:schemeClr val="accent5"/>
            </a:solidFill>
            <a:ln w="25400">
              <a:noFill/>
            </a:ln>
            <a:effectLst/>
          </c:spPr>
          <c:cat>
            <c:numRef>
              <c:f>'FB3.2'!$D$4:$AH$4</c:f>
              <c:numCache>
                <c:formatCode>General</c:formatCode>
                <c:ptCount val="31"/>
                <c:pt idx="0">
                  <c:v>50</c:v>
                </c:pt>
                <c:pt idx="1">
                  <c:v>51</c:v>
                </c:pt>
                <c:pt idx="2">
                  <c:v>52</c:v>
                </c:pt>
                <c:pt idx="3">
                  <c:v>53</c:v>
                </c:pt>
                <c:pt idx="4">
                  <c:v>54</c:v>
                </c:pt>
                <c:pt idx="5">
                  <c:v>55</c:v>
                </c:pt>
                <c:pt idx="6">
                  <c:v>56</c:v>
                </c:pt>
                <c:pt idx="7">
                  <c:v>57</c:v>
                </c:pt>
                <c:pt idx="8">
                  <c:v>58</c:v>
                </c:pt>
                <c:pt idx="9">
                  <c:v>59</c:v>
                </c:pt>
                <c:pt idx="10">
                  <c:v>60</c:v>
                </c:pt>
                <c:pt idx="11">
                  <c:v>61</c:v>
                </c:pt>
                <c:pt idx="12">
                  <c:v>62</c:v>
                </c:pt>
                <c:pt idx="13">
                  <c:v>63</c:v>
                </c:pt>
                <c:pt idx="14">
                  <c:v>64</c:v>
                </c:pt>
                <c:pt idx="15">
                  <c:v>65</c:v>
                </c:pt>
                <c:pt idx="16">
                  <c:v>66</c:v>
                </c:pt>
                <c:pt idx="17">
                  <c:v>67</c:v>
                </c:pt>
                <c:pt idx="18">
                  <c:v>68</c:v>
                </c:pt>
                <c:pt idx="19">
                  <c:v>69</c:v>
                </c:pt>
                <c:pt idx="20">
                  <c:v>70</c:v>
                </c:pt>
                <c:pt idx="21">
                  <c:v>71</c:v>
                </c:pt>
                <c:pt idx="22">
                  <c:v>72</c:v>
                </c:pt>
                <c:pt idx="23">
                  <c:v>73</c:v>
                </c:pt>
                <c:pt idx="24">
                  <c:v>74</c:v>
                </c:pt>
                <c:pt idx="25">
                  <c:v>75</c:v>
                </c:pt>
                <c:pt idx="26">
                  <c:v>76</c:v>
                </c:pt>
                <c:pt idx="27">
                  <c:v>77</c:v>
                </c:pt>
                <c:pt idx="28">
                  <c:v>78</c:v>
                </c:pt>
                <c:pt idx="29">
                  <c:v>79</c:v>
                </c:pt>
                <c:pt idx="30">
                  <c:v>80</c:v>
                </c:pt>
              </c:numCache>
            </c:numRef>
          </c:cat>
          <c:val>
            <c:numRef>
              <c:f>'FB3.2'!$D$11:$AH$11</c:f>
              <c:numCache>
                <c:formatCode>General</c:formatCode>
                <c:ptCount val="31"/>
                <c:pt idx="0">
                  <c:v>0.12978727724870415</c:v>
                </c:pt>
                <c:pt idx="1">
                  <c:v>0.14467945869400684</c:v>
                </c:pt>
                <c:pt idx="2">
                  <c:v>0.15491612594838222</c:v>
                </c:pt>
                <c:pt idx="3">
                  <c:v>0.1346837030007699</c:v>
                </c:pt>
                <c:pt idx="4">
                  <c:v>0.13957499749200292</c:v>
                </c:pt>
                <c:pt idx="5">
                  <c:v>0.14489000545026806</c:v>
                </c:pt>
                <c:pt idx="6">
                  <c:v>0.12756327962180616</c:v>
                </c:pt>
                <c:pt idx="7">
                  <c:v>0.17953143220925102</c:v>
                </c:pt>
                <c:pt idx="8">
                  <c:v>0.12262532161397105</c:v>
                </c:pt>
                <c:pt idx="9">
                  <c:v>0.21789437370650402</c:v>
                </c:pt>
                <c:pt idx="10">
                  <c:v>0.48789637168233679</c:v>
                </c:pt>
                <c:pt idx="11">
                  <c:v>0.57305970675232154</c:v>
                </c:pt>
                <c:pt idx="12">
                  <c:v>0.48502108038348152</c:v>
                </c:pt>
                <c:pt idx="13">
                  <c:v>0.47988864116386937</c:v>
                </c:pt>
                <c:pt idx="14">
                  <c:v>0.54592115985722045</c:v>
                </c:pt>
                <c:pt idx="15">
                  <c:v>0.50705571335335531</c:v>
                </c:pt>
                <c:pt idx="16">
                  <c:v>0.47087634799608008</c:v>
                </c:pt>
                <c:pt idx="17">
                  <c:v>0.47939734630042885</c:v>
                </c:pt>
                <c:pt idx="18">
                  <c:v>0.4450058398419125</c:v>
                </c:pt>
                <c:pt idx="19">
                  <c:v>0.44422949046280824</c:v>
                </c:pt>
                <c:pt idx="20">
                  <c:v>0.45826569195328104</c:v>
                </c:pt>
                <c:pt idx="21">
                  <c:v>0.45958974524808971</c:v>
                </c:pt>
                <c:pt idx="22">
                  <c:v>0.46647993492755502</c:v>
                </c:pt>
                <c:pt idx="23">
                  <c:v>0.36127191457451524</c:v>
                </c:pt>
                <c:pt idx="24">
                  <c:v>0.42491773608677075</c:v>
                </c:pt>
                <c:pt idx="25">
                  <c:v>0.36471743169025961</c:v>
                </c:pt>
                <c:pt idx="26">
                  <c:v>0.32953813636362445</c:v>
                </c:pt>
                <c:pt idx="27">
                  <c:v>0.22056977143444931</c:v>
                </c:pt>
                <c:pt idx="28">
                  <c:v>0.33003995770639338</c:v>
                </c:pt>
                <c:pt idx="29">
                  <c:v>0.32954165233972682</c:v>
                </c:pt>
                <c:pt idx="30">
                  <c:v>0.23666444553970592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A06-43D7-B03C-1324A518CC37}"/>
            </c:ext>
          </c:extLst>
        </c:ser>
        <c:ser>
          <c:idx val="3"/>
          <c:order val="3"/>
          <c:tx>
            <c:strRef>
              <c:f>'FB3.2'!$B$12</c:f>
              <c:strCache>
                <c:ptCount val="1"/>
                <c:pt idx="0">
                  <c:v>none</c:v>
                </c:pt>
              </c:strCache>
            </c:strRef>
          </c:tx>
          <c:spPr>
            <a:solidFill>
              <a:schemeClr val="accent2"/>
            </a:solidFill>
            <a:ln w="25400">
              <a:noFill/>
            </a:ln>
            <a:effectLst/>
          </c:spPr>
          <c:cat>
            <c:numRef>
              <c:f>'FB3.2'!$D$4:$AH$4</c:f>
              <c:numCache>
                <c:formatCode>General</c:formatCode>
                <c:ptCount val="31"/>
                <c:pt idx="0">
                  <c:v>50</c:v>
                </c:pt>
                <c:pt idx="1">
                  <c:v>51</c:v>
                </c:pt>
                <c:pt idx="2">
                  <c:v>52</c:v>
                </c:pt>
                <c:pt idx="3">
                  <c:v>53</c:v>
                </c:pt>
                <c:pt idx="4">
                  <c:v>54</c:v>
                </c:pt>
                <c:pt idx="5">
                  <c:v>55</c:v>
                </c:pt>
                <c:pt idx="6">
                  <c:v>56</c:v>
                </c:pt>
                <c:pt idx="7">
                  <c:v>57</c:v>
                </c:pt>
                <c:pt idx="8">
                  <c:v>58</c:v>
                </c:pt>
                <c:pt idx="9">
                  <c:v>59</c:v>
                </c:pt>
                <c:pt idx="10">
                  <c:v>60</c:v>
                </c:pt>
                <c:pt idx="11">
                  <c:v>61</c:v>
                </c:pt>
                <c:pt idx="12">
                  <c:v>62</c:v>
                </c:pt>
                <c:pt idx="13">
                  <c:v>63</c:v>
                </c:pt>
                <c:pt idx="14">
                  <c:v>64</c:v>
                </c:pt>
                <c:pt idx="15">
                  <c:v>65</c:v>
                </c:pt>
                <c:pt idx="16">
                  <c:v>66</c:v>
                </c:pt>
                <c:pt idx="17">
                  <c:v>67</c:v>
                </c:pt>
                <c:pt idx="18">
                  <c:v>68</c:v>
                </c:pt>
                <c:pt idx="19">
                  <c:v>69</c:v>
                </c:pt>
                <c:pt idx="20">
                  <c:v>70</c:v>
                </c:pt>
                <c:pt idx="21">
                  <c:v>71</c:v>
                </c:pt>
                <c:pt idx="22">
                  <c:v>72</c:v>
                </c:pt>
                <c:pt idx="23">
                  <c:v>73</c:v>
                </c:pt>
                <c:pt idx="24">
                  <c:v>74</c:v>
                </c:pt>
                <c:pt idx="25">
                  <c:v>75</c:v>
                </c:pt>
                <c:pt idx="26">
                  <c:v>76</c:v>
                </c:pt>
                <c:pt idx="27">
                  <c:v>77</c:v>
                </c:pt>
                <c:pt idx="28">
                  <c:v>78</c:v>
                </c:pt>
                <c:pt idx="29">
                  <c:v>79</c:v>
                </c:pt>
                <c:pt idx="30">
                  <c:v>80</c:v>
                </c:pt>
              </c:numCache>
            </c:numRef>
          </c:cat>
          <c:val>
            <c:numRef>
              <c:f>'FB3.2'!$D$12:$AH$12</c:f>
              <c:numCache>
                <c:formatCode>General</c:formatCode>
                <c:ptCount val="31"/>
                <c:pt idx="0">
                  <c:v>0.20582863974702645</c:v>
                </c:pt>
                <c:pt idx="1">
                  <c:v>0.17168264147315859</c:v>
                </c:pt>
                <c:pt idx="2">
                  <c:v>0.2099370377474237</c:v>
                </c:pt>
                <c:pt idx="3">
                  <c:v>0.17695283142116736</c:v>
                </c:pt>
                <c:pt idx="4">
                  <c:v>0.20956541957187941</c:v>
                </c:pt>
                <c:pt idx="5">
                  <c:v>0.17427042397135645</c:v>
                </c:pt>
                <c:pt idx="6">
                  <c:v>0.20117823762831499</c:v>
                </c:pt>
                <c:pt idx="7">
                  <c:v>0.22798907516697875</c:v>
                </c:pt>
                <c:pt idx="8">
                  <c:v>0.20542840712668867</c:v>
                </c:pt>
                <c:pt idx="9">
                  <c:v>0.18778700017085231</c:v>
                </c:pt>
                <c:pt idx="10">
                  <c:v>9.0203372275505955E-2</c:v>
                </c:pt>
                <c:pt idx="11">
                  <c:v>8.2400920783467693E-3</c:v>
                </c:pt>
                <c:pt idx="12">
                  <c:v>0</c:v>
                </c:pt>
                <c:pt idx="13">
                  <c:v>0</c:v>
                </c:pt>
                <c:pt idx="14">
                  <c:v>2.7831786867108656E-2</c:v>
                </c:pt>
                <c:pt idx="15">
                  <c:v>0</c:v>
                </c:pt>
                <c:pt idx="16">
                  <c:v>7.0766104194546478E-3</c:v>
                </c:pt>
                <c:pt idx="17">
                  <c:v>0</c:v>
                </c:pt>
                <c:pt idx="18">
                  <c:v>8.5999381148672387E-3</c:v>
                </c:pt>
                <c:pt idx="19">
                  <c:v>2.2384097521925703E-2</c:v>
                </c:pt>
                <c:pt idx="20">
                  <c:v>3.4889862795158496E-3</c:v>
                </c:pt>
                <c:pt idx="21">
                  <c:v>0</c:v>
                </c:pt>
                <c:pt idx="22">
                  <c:v>1.201812472862536E-2</c:v>
                </c:pt>
                <c:pt idx="23">
                  <c:v>6.1506868633735019E-3</c:v>
                </c:pt>
                <c:pt idx="24">
                  <c:v>4.821114030585015E-3</c:v>
                </c:pt>
                <c:pt idx="25">
                  <c:v>1.0664899825477418E-2</c:v>
                </c:pt>
                <c:pt idx="26">
                  <c:v>0</c:v>
                </c:pt>
                <c:pt idx="27">
                  <c:v>4.4989027502659151E-2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A06-43D7-B03C-1324A518CC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55779200"/>
        <c:axId val="2055779616"/>
      </c:areaChart>
      <c:catAx>
        <c:axId val="205577920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Gotham Medium" pitchFamily="50" charset="0"/>
                    <a:ea typeface="+mn-ea"/>
                    <a:cs typeface="Gotham Medium" pitchFamily="50" charset="0"/>
                  </a:defRPr>
                </a:pPr>
                <a:r>
                  <a:rPr lang="en-US"/>
                  <a:t>Age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bg1">
                      <a:lumMod val="50000"/>
                    </a:schemeClr>
                  </a:solidFill>
                  <a:latin typeface="Gotham Medium" pitchFamily="50" charset="0"/>
                  <a:ea typeface="+mn-ea"/>
                  <a:cs typeface="Gotham Medium" pitchFamily="50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>
                    <a:lumMod val="50000"/>
                  </a:schemeClr>
                </a:solidFill>
                <a:latin typeface="Gotham Medium" pitchFamily="50" charset="0"/>
                <a:ea typeface="+mn-ea"/>
                <a:cs typeface="Gotham Medium" pitchFamily="50" charset="0"/>
              </a:defRPr>
            </a:pPr>
            <a:endParaRPr lang="en-US"/>
          </a:p>
        </c:txPr>
        <c:crossAx val="2055779616"/>
        <c:crosses val="autoZero"/>
        <c:auto val="1"/>
        <c:lblAlgn val="ctr"/>
        <c:lblOffset val="100"/>
        <c:noMultiLvlLbl val="0"/>
      </c:catAx>
      <c:valAx>
        <c:axId val="20557796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>
                    <a:lumMod val="50000"/>
                  </a:schemeClr>
                </a:solidFill>
                <a:latin typeface="Gotham Medium" pitchFamily="50" charset="0"/>
                <a:ea typeface="+mn-ea"/>
                <a:cs typeface="Gotham Medium" pitchFamily="50" charset="0"/>
              </a:defRPr>
            </a:pPr>
            <a:endParaRPr lang="en-US"/>
          </a:p>
        </c:txPr>
        <c:crossAx val="205577920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5956735742007782E-2"/>
          <c:y val="0.81063153741432603"/>
          <c:w val="0.8671496231107404"/>
          <c:h val="0.1501779470297903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bg1">
                  <a:lumMod val="50000"/>
                </a:schemeClr>
              </a:solidFill>
              <a:latin typeface="Gotham Medium" pitchFamily="50" charset="0"/>
              <a:ea typeface="+mn-ea"/>
              <a:cs typeface="Gotham Medium" pitchFamily="50" charset="0"/>
            </a:defRPr>
          </a:pPr>
          <a:endParaRPr lang="en-US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bg1">
              <a:lumMod val="50000"/>
            </a:schemeClr>
          </a:solidFill>
          <a:latin typeface="Gotham Medium" pitchFamily="50" charset="0"/>
          <a:cs typeface="Gotham Medium" pitchFamily="50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123180531001417"/>
          <c:y val="6.3731763751395457E-2"/>
          <c:w val="0.87230228773373752"/>
          <c:h val="0.642138638952636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'F3.4'!$F$4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2"/>
            </a:solidFill>
            <a:ln w="25400">
              <a:noFill/>
            </a:ln>
            <a:effectLst/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Gotham Medium" pitchFamily="50" charset="0"/>
                    <a:ea typeface="+mn-ea"/>
                    <a:cs typeface="Gotham Medium" pitchFamily="50" charset="0"/>
                  </a:defRPr>
                </a:pPr>
                <a:endParaRPr lang="en-U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'F3.4'!$D$5:$D$22</c:f>
              <c:strCache>
                <c:ptCount val="18"/>
                <c:pt idx="0">
                  <c:v>Bolivia</c:v>
                </c:pt>
                <c:pt idx="1">
                  <c:v>Peru</c:v>
                </c:pt>
                <c:pt idx="2">
                  <c:v>Chile</c:v>
                </c:pt>
                <c:pt idx="3">
                  <c:v>Guyana</c:v>
                </c:pt>
                <c:pt idx="4">
                  <c:v>Mexico</c:v>
                </c:pt>
                <c:pt idx="5">
                  <c:v>Guatemala</c:v>
                </c:pt>
                <c:pt idx="6">
                  <c:v>Panama</c:v>
                </c:pt>
                <c:pt idx="7">
                  <c:v>Suriname</c:v>
                </c:pt>
                <c:pt idx="8">
                  <c:v>Honduras</c:v>
                </c:pt>
                <c:pt idx="9">
                  <c:v>Argentina</c:v>
                </c:pt>
                <c:pt idx="10">
                  <c:v>Dominican Republic</c:v>
                </c:pt>
                <c:pt idx="11">
                  <c:v>Ecuador</c:v>
                </c:pt>
                <c:pt idx="12">
                  <c:v>Paraguay</c:v>
                </c:pt>
                <c:pt idx="13">
                  <c:v>Colombia</c:v>
                </c:pt>
                <c:pt idx="14">
                  <c:v>Costa Rica</c:v>
                </c:pt>
                <c:pt idx="15">
                  <c:v>Uruguay</c:v>
                </c:pt>
                <c:pt idx="16">
                  <c:v>Brazil</c:v>
                </c:pt>
                <c:pt idx="17">
                  <c:v>El Salvador</c:v>
                </c:pt>
              </c:strCache>
            </c:strRef>
          </c:cat>
          <c:val>
            <c:numRef>
              <c:f>'F3.4'!$F$5:$F$22</c:f>
              <c:numCache>
                <c:formatCode>0.0%</c:formatCode>
                <c:ptCount val="18"/>
                <c:pt idx="0">
                  <c:v>0.1868513334282321</c:v>
                </c:pt>
                <c:pt idx="1">
                  <c:v>0.2120980914701216</c:v>
                </c:pt>
                <c:pt idx="2">
                  <c:v>0.28365765555353001</c:v>
                </c:pt>
                <c:pt idx="3">
                  <c:v>0.30449081138388762</c:v>
                </c:pt>
                <c:pt idx="4">
                  <c:v>0.33435417990070149</c:v>
                </c:pt>
                <c:pt idx="5">
                  <c:v>0.35093061424797162</c:v>
                </c:pt>
                <c:pt idx="6">
                  <c:v>0.36314678459872568</c:v>
                </c:pt>
                <c:pt idx="7">
                  <c:v>0.43015762470541635</c:v>
                </c:pt>
                <c:pt idx="8">
                  <c:v>0.44405665619464862</c:v>
                </c:pt>
                <c:pt idx="9">
                  <c:v>0.44685249568221586</c:v>
                </c:pt>
                <c:pt idx="10">
                  <c:v>0.48104419361363204</c:v>
                </c:pt>
                <c:pt idx="11">
                  <c:v>0.50052902357468232</c:v>
                </c:pt>
                <c:pt idx="12">
                  <c:v>0.50276710784269585</c:v>
                </c:pt>
                <c:pt idx="13">
                  <c:v>0.53354311183769998</c:v>
                </c:pt>
                <c:pt idx="14">
                  <c:v>0.53987154950648553</c:v>
                </c:pt>
                <c:pt idx="15">
                  <c:v>0.54026306724269735</c:v>
                </c:pt>
                <c:pt idx="16">
                  <c:v>0.54867695198473865</c:v>
                </c:pt>
                <c:pt idx="17">
                  <c:v>0.63974178140650761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361-3948-87BD-406FC34BE9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2"/>
        <c:axId val="723163856"/>
        <c:axId val="723163200"/>
      </c:barChart>
      <c:lineChart>
        <c:grouping val="standard"/>
        <c:varyColors val="0"/>
        <c:ser>
          <c:idx val="3"/>
          <c:order val="3"/>
          <c:tx>
            <c:strRef>
              <c:f>'F3.4'!$I$4</c:f>
              <c:strCache>
                <c:ptCount val="1"/>
              </c:strCache>
            </c:strRef>
          </c:tx>
          <c:spPr>
            <a:ln w="22225" cap="rnd">
              <a:solidFill>
                <a:schemeClr val="accent5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'F3.4'!$E$5:$E$22</c:f>
              <c:strCache>
                <c:ptCount val="18"/>
                <c:pt idx="0">
                  <c:v>BOL</c:v>
                </c:pt>
                <c:pt idx="1">
                  <c:v>PER</c:v>
                </c:pt>
                <c:pt idx="2">
                  <c:v>CHL</c:v>
                </c:pt>
                <c:pt idx="3">
                  <c:v>GUY</c:v>
                </c:pt>
                <c:pt idx="4">
                  <c:v>MEX</c:v>
                </c:pt>
                <c:pt idx="5">
                  <c:v>GTM</c:v>
                </c:pt>
                <c:pt idx="6">
                  <c:v>PAN</c:v>
                </c:pt>
                <c:pt idx="7">
                  <c:v>SUR</c:v>
                </c:pt>
                <c:pt idx="8">
                  <c:v>HND</c:v>
                </c:pt>
                <c:pt idx="9">
                  <c:v>ARG</c:v>
                </c:pt>
                <c:pt idx="10">
                  <c:v>DOM</c:v>
                </c:pt>
                <c:pt idx="11">
                  <c:v>ECU</c:v>
                </c:pt>
                <c:pt idx="12">
                  <c:v>PRY</c:v>
                </c:pt>
                <c:pt idx="13">
                  <c:v>COL</c:v>
                </c:pt>
                <c:pt idx="14">
                  <c:v>CRI</c:v>
                </c:pt>
                <c:pt idx="15">
                  <c:v>URY</c:v>
                </c:pt>
                <c:pt idx="16">
                  <c:v>BRA</c:v>
                </c:pt>
                <c:pt idx="17">
                  <c:v>SLV</c:v>
                </c:pt>
              </c:strCache>
            </c:strRef>
          </c:cat>
          <c:val>
            <c:numRef>
              <c:f>'F3.4'!$I$5:$I$22</c:f>
              <c:numCache>
                <c:formatCode>0.0%</c:formatCode>
                <c:ptCount val="18"/>
                <c:pt idx="0">
                  <c:v>0.42461294634303298</c:v>
                </c:pt>
                <c:pt idx="1">
                  <c:v>0.42461294634303276</c:v>
                </c:pt>
                <c:pt idx="2">
                  <c:v>0.42461294634303276</c:v>
                </c:pt>
                <c:pt idx="3">
                  <c:v>0.42461294634303276</c:v>
                </c:pt>
                <c:pt idx="4">
                  <c:v>0.42461294634303276</c:v>
                </c:pt>
                <c:pt idx="5">
                  <c:v>0.42461294634303276</c:v>
                </c:pt>
                <c:pt idx="6">
                  <c:v>0.42461294634303276</c:v>
                </c:pt>
                <c:pt idx="7">
                  <c:v>0.42461294634303276</c:v>
                </c:pt>
                <c:pt idx="8">
                  <c:v>0.42461294634303276</c:v>
                </c:pt>
                <c:pt idx="9">
                  <c:v>0.42461294634303276</c:v>
                </c:pt>
                <c:pt idx="10">
                  <c:v>0.42461294634303276</c:v>
                </c:pt>
                <c:pt idx="11">
                  <c:v>0.42461294634303276</c:v>
                </c:pt>
                <c:pt idx="12">
                  <c:v>0.42461294634303276</c:v>
                </c:pt>
                <c:pt idx="13">
                  <c:v>0.42461294634303276</c:v>
                </c:pt>
                <c:pt idx="14">
                  <c:v>0.42461294634303276</c:v>
                </c:pt>
                <c:pt idx="15">
                  <c:v>0.42461294634303276</c:v>
                </c:pt>
                <c:pt idx="16">
                  <c:v>0.42461294634303276</c:v>
                </c:pt>
                <c:pt idx="17">
                  <c:v>0.42461294634303276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61-3948-87BD-406FC34BE9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3163856"/>
        <c:axId val="723163200"/>
      </c:lineChart>
      <c:scatterChart>
        <c:scatterStyle val="lineMarker"/>
        <c:varyColors val="0"/>
        <c:ser>
          <c:idx val="1"/>
          <c:order val="1"/>
          <c:tx>
            <c:strRef>
              <c:f>'F3.4'!$G$4</c:f>
              <c:strCache>
                <c:ptCount val="1"/>
                <c:pt idx="0">
                  <c:v>Men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ash"/>
            <c:size val="17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strRef>
              <c:f>'F3.4'!$E$5:$E$22</c:f>
              <c:strCache>
                <c:ptCount val="18"/>
                <c:pt idx="0">
                  <c:v>BOL</c:v>
                </c:pt>
                <c:pt idx="1">
                  <c:v>PER</c:v>
                </c:pt>
                <c:pt idx="2">
                  <c:v>CHL</c:v>
                </c:pt>
                <c:pt idx="3">
                  <c:v>GUY</c:v>
                </c:pt>
                <c:pt idx="4">
                  <c:v>MEX</c:v>
                </c:pt>
                <c:pt idx="5">
                  <c:v>GTM</c:v>
                </c:pt>
                <c:pt idx="6">
                  <c:v>PAN</c:v>
                </c:pt>
                <c:pt idx="7">
                  <c:v>SUR</c:v>
                </c:pt>
                <c:pt idx="8">
                  <c:v>HND</c:v>
                </c:pt>
                <c:pt idx="9">
                  <c:v>ARG</c:v>
                </c:pt>
                <c:pt idx="10">
                  <c:v>DOM</c:v>
                </c:pt>
                <c:pt idx="11">
                  <c:v>ECU</c:v>
                </c:pt>
                <c:pt idx="12">
                  <c:v>PRY</c:v>
                </c:pt>
                <c:pt idx="13">
                  <c:v>COL</c:v>
                </c:pt>
                <c:pt idx="14">
                  <c:v>CRI</c:v>
                </c:pt>
                <c:pt idx="15">
                  <c:v>URY</c:v>
                </c:pt>
                <c:pt idx="16">
                  <c:v>BRA</c:v>
                </c:pt>
                <c:pt idx="17">
                  <c:v>SLV</c:v>
                </c:pt>
              </c:strCache>
            </c:strRef>
          </c:xVal>
          <c:yVal>
            <c:numRef>
              <c:f>'F3.4'!$G$5:$G$22</c:f>
              <c:numCache>
                <c:formatCode>0.0%</c:formatCode>
                <c:ptCount val="18"/>
                <c:pt idx="0">
                  <c:v>0.22541524366064503</c:v>
                </c:pt>
                <c:pt idx="1">
                  <c:v>0.23746463579262483</c:v>
                </c:pt>
                <c:pt idx="2">
                  <c:v>0.31500046214692895</c:v>
                </c:pt>
                <c:pt idx="3">
                  <c:v>0.38215020397318861</c:v>
                </c:pt>
                <c:pt idx="4">
                  <c:v>0.3801687008550439</c:v>
                </c:pt>
                <c:pt idx="5">
                  <c:v>0.35972730045758855</c:v>
                </c:pt>
                <c:pt idx="6">
                  <c:v>0.38464085024535255</c:v>
                </c:pt>
                <c:pt idx="7">
                  <c:v>0.32037623151306049</c:v>
                </c:pt>
                <c:pt idx="8">
                  <c:v>0.34803321954245559</c:v>
                </c:pt>
                <c:pt idx="9">
                  <c:v>0.45249314583938421</c:v>
                </c:pt>
                <c:pt idx="10">
                  <c:v>0.53034040766092216</c:v>
                </c:pt>
                <c:pt idx="11">
                  <c:v>0.52329107683664833</c:v>
                </c:pt>
                <c:pt idx="12">
                  <c:v>0.63054530962112221</c:v>
                </c:pt>
                <c:pt idx="13">
                  <c:v>0.64534666021844844</c:v>
                </c:pt>
                <c:pt idx="14">
                  <c:v>0.56875869615981334</c:v>
                </c:pt>
                <c:pt idx="15">
                  <c:v>0.51964797548169384</c:v>
                </c:pt>
                <c:pt idx="16">
                  <c:v>0.51064779928605275</c:v>
                </c:pt>
                <c:pt idx="17">
                  <c:v>0.6332651729625145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1361-3948-87BD-406FC34BE9D7}"/>
            </c:ext>
          </c:extLst>
        </c:ser>
        <c:ser>
          <c:idx val="2"/>
          <c:order val="2"/>
          <c:tx>
            <c:strRef>
              <c:f>'F3.4'!$H$4</c:f>
              <c:strCache>
                <c:ptCount val="1"/>
                <c:pt idx="0">
                  <c:v>Women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iamond"/>
            <c:size val="8"/>
            <c:spPr>
              <a:solidFill>
                <a:schemeClr val="tx2"/>
              </a:solidFill>
              <a:ln w="25400">
                <a:solidFill>
                  <a:schemeClr val="tx2"/>
                </a:solidFill>
              </a:ln>
              <a:effectLst/>
            </c:spPr>
          </c:marker>
          <c:xVal>
            <c:strRef>
              <c:f>'F3.4'!$E$5:$E$22</c:f>
              <c:strCache>
                <c:ptCount val="18"/>
                <c:pt idx="0">
                  <c:v>BOL</c:v>
                </c:pt>
                <c:pt idx="1">
                  <c:v>PER</c:v>
                </c:pt>
                <c:pt idx="2">
                  <c:v>CHL</c:v>
                </c:pt>
                <c:pt idx="3">
                  <c:v>GUY</c:v>
                </c:pt>
                <c:pt idx="4">
                  <c:v>MEX</c:v>
                </c:pt>
                <c:pt idx="5">
                  <c:v>GTM</c:v>
                </c:pt>
                <c:pt idx="6">
                  <c:v>PAN</c:v>
                </c:pt>
                <c:pt idx="7">
                  <c:v>SUR</c:v>
                </c:pt>
                <c:pt idx="8">
                  <c:v>HND</c:v>
                </c:pt>
                <c:pt idx="9">
                  <c:v>ARG</c:v>
                </c:pt>
                <c:pt idx="10">
                  <c:v>DOM</c:v>
                </c:pt>
                <c:pt idx="11">
                  <c:v>ECU</c:v>
                </c:pt>
                <c:pt idx="12">
                  <c:v>PRY</c:v>
                </c:pt>
                <c:pt idx="13">
                  <c:v>COL</c:v>
                </c:pt>
                <c:pt idx="14">
                  <c:v>CRI</c:v>
                </c:pt>
                <c:pt idx="15">
                  <c:v>URY</c:v>
                </c:pt>
                <c:pt idx="16">
                  <c:v>BRA</c:v>
                </c:pt>
                <c:pt idx="17">
                  <c:v>SLV</c:v>
                </c:pt>
              </c:strCache>
            </c:strRef>
          </c:xVal>
          <c:yVal>
            <c:numRef>
              <c:f>'F3.4'!$H$5:$H$22</c:f>
              <c:numCache>
                <c:formatCode>0.0%</c:formatCode>
                <c:ptCount val="18"/>
                <c:pt idx="0">
                  <c:v>0.15563693548078558</c:v>
                </c:pt>
                <c:pt idx="1">
                  <c:v>0.20111368484059469</c:v>
                </c:pt>
                <c:pt idx="2">
                  <c:v>0.28077060655942915</c:v>
                </c:pt>
                <c:pt idx="3">
                  <c:v>0.23737777545019997</c:v>
                </c:pt>
                <c:pt idx="4">
                  <c:v>0.29793209293488426</c:v>
                </c:pt>
                <c:pt idx="5">
                  <c:v>0.33491417861742501</c:v>
                </c:pt>
                <c:pt idx="6">
                  <c:v>0.34115506446732291</c:v>
                </c:pt>
                <c:pt idx="7">
                  <c:v>0.52677454954786518</c:v>
                </c:pt>
                <c:pt idx="8">
                  <c:v>0.6302967771467779</c:v>
                </c:pt>
                <c:pt idx="9">
                  <c:v>0.46501104468771143</c:v>
                </c:pt>
                <c:pt idx="10">
                  <c:v>0.41955243098958733</c:v>
                </c:pt>
                <c:pt idx="11">
                  <c:v>0.48714811171404587</c:v>
                </c:pt>
                <c:pt idx="12">
                  <c:v>0.35586738625547465</c:v>
                </c:pt>
                <c:pt idx="13">
                  <c:v>0.44104611439398544</c:v>
                </c:pt>
                <c:pt idx="14">
                  <c:v>0.50477497179520059</c:v>
                </c:pt>
                <c:pt idx="15">
                  <c:v>0.59930445679622413</c:v>
                </c:pt>
                <c:pt idx="16">
                  <c:v>0.64484757988599362</c:v>
                </c:pt>
                <c:pt idx="17">
                  <c:v>0.65596370943876936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1361-3948-87BD-406FC34BE9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23163856"/>
        <c:axId val="723163200"/>
      </c:scatterChart>
      <c:catAx>
        <c:axId val="723163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>
                    <a:lumMod val="50000"/>
                  </a:schemeClr>
                </a:solidFill>
                <a:latin typeface="Gotham Medium" pitchFamily="50" charset="0"/>
                <a:ea typeface="+mn-ea"/>
                <a:cs typeface="Gotham Medium" pitchFamily="50" charset="0"/>
              </a:defRPr>
            </a:pPr>
            <a:endParaRPr lang="en-US"/>
          </a:p>
        </c:txPr>
        <c:crossAx val="723163200"/>
        <c:crosses val="autoZero"/>
        <c:auto val="1"/>
        <c:lblAlgn val="ctr"/>
        <c:lblOffset val="100"/>
        <c:tickMarkSkip val="1"/>
        <c:noMultiLvlLbl val="0"/>
      </c:catAx>
      <c:valAx>
        <c:axId val="723163200"/>
        <c:scaling>
          <c:orientation val="minMax"/>
          <c:max val="1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Gotham Medium" pitchFamily="50" charset="0"/>
                    <a:ea typeface="+mn-ea"/>
                    <a:cs typeface="Gotham Medium" pitchFamily="50" charset="0"/>
                  </a:defRPr>
                </a:pPr>
                <a:r>
                  <a:rPr lang="en-US"/>
                  <a:t>Percentage  of average wages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bg1">
                      <a:lumMod val="50000"/>
                    </a:schemeClr>
                  </a:solidFill>
                  <a:latin typeface="Gotham Medium" pitchFamily="50" charset="0"/>
                  <a:ea typeface="+mn-ea"/>
                  <a:cs typeface="Gotham Medium" pitchFamily="50" charset="0"/>
                </a:defRPr>
              </a:pPr>
              <a:endParaRPr lang="en-US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>
                    <a:lumMod val="50000"/>
                  </a:schemeClr>
                </a:solidFill>
                <a:latin typeface="Gotham Medium" pitchFamily="50" charset="0"/>
                <a:ea typeface="+mn-ea"/>
                <a:cs typeface="Gotham Medium" pitchFamily="50" charset="0"/>
              </a:defRPr>
            </a:pPr>
            <a:endParaRPr lang="en-US"/>
          </a:p>
        </c:txPr>
        <c:crossAx val="7231638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layout>
        <c:manualLayout>
          <c:xMode val="edge"/>
          <c:yMode val="edge"/>
          <c:x val="0.2003796485374903"/>
          <c:y val="0.91073501758264186"/>
          <c:w val="0.24508906821094004"/>
          <c:h val="8.298356287902157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bg1">
                  <a:lumMod val="50000"/>
                </a:schemeClr>
              </a:solidFill>
              <a:latin typeface="Gotham Medium" pitchFamily="50" charset="0"/>
              <a:ea typeface="+mn-ea"/>
              <a:cs typeface="Gotham Medium" pitchFamily="50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bg1">
              <a:lumMod val="50000"/>
            </a:schemeClr>
          </a:solidFill>
          <a:latin typeface="Gotham Medium" pitchFamily="50" charset="0"/>
          <a:cs typeface="Gotham Medium" pitchFamily="50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317312046208901"/>
          <c:y val="5.4477706347107059E-2"/>
          <c:w val="0.87934939734117767"/>
          <c:h val="0.4635906057559924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'FB3.3'!$G$3</c:f>
              <c:strCache>
                <c:ptCount val="1"/>
                <c:pt idx="0">
                  <c:v>Defined-Benefit (DB)</c:v>
                </c:pt>
              </c:strCache>
            </c:strRef>
          </c:tx>
          <c:spPr>
            <a:solidFill>
              <a:srgbClr val="235889"/>
            </a:solidFill>
            <a:ln>
              <a:noFill/>
            </a:ln>
            <a:effectLst/>
          </c:spPr>
          <c:invertIfNegative val="0"/>
          <c:cat>
            <c:strRef>
              <c:f>'FB3.3'!$B$4:$B$35</c:f>
              <c:strCache>
                <c:ptCount val="32"/>
                <c:pt idx="0">
                  <c:v>Venezuela (DB)</c:v>
                </c:pt>
                <c:pt idx="1">
                  <c:v>Haiti (DB)</c:v>
                </c:pt>
                <c:pt idx="2">
                  <c:v>Bolivia (DC)</c:v>
                </c:pt>
                <c:pt idx="3">
                  <c:v>Dominican Republic (DC)</c:v>
                </c:pt>
                <c:pt idx="4">
                  <c:v>Chile (DC)</c:v>
                </c:pt>
                <c:pt idx="5">
                  <c:v>Peru (DC)</c:v>
                </c:pt>
                <c:pt idx="6">
                  <c:v>Jamaica (DB)</c:v>
                </c:pt>
                <c:pt idx="7">
                  <c:v>Colombia (DC)</c:v>
                </c:pt>
                <c:pt idx="8">
                  <c:v>Mexico (DC)</c:v>
                </c:pt>
                <c:pt idx="9">
                  <c:v>Peru (DB)</c:v>
                </c:pt>
                <c:pt idx="10">
                  <c:v>Antigua and Barbuda (DB)</c:v>
                </c:pt>
                <c:pt idx="11">
                  <c:v>El Salvador (DC)</c:v>
                </c:pt>
                <c:pt idx="12">
                  <c:v>Brazil (years)</c:v>
                </c:pt>
                <c:pt idx="13">
                  <c:v>Trinidad and Tobago (DB)</c:v>
                </c:pt>
                <c:pt idx="14">
                  <c:v>Barbados (DB)</c:v>
                </c:pt>
                <c:pt idx="15">
                  <c:v>Bahamas (DB)</c:v>
                </c:pt>
                <c:pt idx="16">
                  <c:v>Guatemala (DB)</c:v>
                </c:pt>
                <c:pt idx="17">
                  <c:v>Guyana (DB)</c:v>
                </c:pt>
                <c:pt idx="18">
                  <c:v>Belize (DB)</c:v>
                </c:pt>
                <c:pt idx="19">
                  <c:v>Honduras (DB)</c:v>
                </c:pt>
                <c:pt idx="20">
                  <c:v>Suriname (DB)</c:v>
                </c:pt>
                <c:pt idx="21">
                  <c:v>Uruguay +DC)</c:v>
                </c:pt>
                <c:pt idx="22">
                  <c:v>Colombia (DB)</c:v>
                </c:pt>
                <c:pt idx="23">
                  <c:v>El Salvador (DB)</c:v>
                </c:pt>
                <c:pt idx="24">
                  <c:v>Nicaragua (DB)</c:v>
                </c:pt>
                <c:pt idx="25">
                  <c:v>Argentina (DB)</c:v>
                </c:pt>
                <c:pt idx="26">
                  <c:v>Brazil age)</c:v>
                </c:pt>
                <c:pt idx="27">
                  <c:v>Panama +DC)</c:v>
                </c:pt>
                <c:pt idx="28">
                  <c:v>Costa Rica +DC)</c:v>
                </c:pt>
                <c:pt idx="29">
                  <c:v>Ecuador (DB)</c:v>
                </c:pt>
                <c:pt idx="30">
                  <c:v>Paraguay (DB)</c:v>
                </c:pt>
                <c:pt idx="31">
                  <c:v>Mexico (DB)</c:v>
                </c:pt>
              </c:strCache>
            </c:strRef>
          </c:cat>
          <c:val>
            <c:numRef>
              <c:f>'FB3.3'!$G$4:$G$35</c:f>
              <c:numCache>
                <c:formatCode>0%</c:formatCode>
                <c:ptCount val="32"/>
                <c:pt idx="0">
                  <c:v>0.3</c:v>
                </c:pt>
                <c:pt idx="1">
                  <c:v>0.31</c:v>
                </c:pt>
                <c:pt idx="6">
                  <c:v>0.39</c:v>
                </c:pt>
                <c:pt idx="9">
                  <c:v>0.47</c:v>
                </c:pt>
                <c:pt idx="10">
                  <c:v>0.48</c:v>
                </c:pt>
                <c:pt idx="12">
                  <c:v>0.52</c:v>
                </c:pt>
                <c:pt idx="13">
                  <c:v>0.56000000000000005</c:v>
                </c:pt>
                <c:pt idx="14">
                  <c:v>0.57999999999999996</c:v>
                </c:pt>
                <c:pt idx="15">
                  <c:v>0.57999999999999996</c:v>
                </c:pt>
                <c:pt idx="16">
                  <c:v>0.57999999999999996</c:v>
                </c:pt>
                <c:pt idx="17">
                  <c:v>0.59</c:v>
                </c:pt>
                <c:pt idx="18">
                  <c:v>0.59</c:v>
                </c:pt>
                <c:pt idx="19">
                  <c:v>0.68</c:v>
                </c:pt>
                <c:pt idx="20">
                  <c:v>0.69</c:v>
                </c:pt>
                <c:pt idx="21">
                  <c:v>0.49</c:v>
                </c:pt>
                <c:pt idx="22">
                  <c:v>0.73</c:v>
                </c:pt>
                <c:pt idx="23">
                  <c:v>0.75</c:v>
                </c:pt>
                <c:pt idx="24">
                  <c:v>0.77</c:v>
                </c:pt>
                <c:pt idx="25">
                  <c:v>0.8</c:v>
                </c:pt>
                <c:pt idx="26">
                  <c:v>0.8</c:v>
                </c:pt>
                <c:pt idx="27">
                  <c:v>0.77</c:v>
                </c:pt>
                <c:pt idx="28">
                  <c:v>0.75</c:v>
                </c:pt>
                <c:pt idx="29">
                  <c:v>0.96</c:v>
                </c:pt>
                <c:pt idx="30">
                  <c:v>0.98</c:v>
                </c:pt>
                <c:pt idx="31">
                  <c:v>1.07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D7-3045-9E35-01A4686D2B64}"/>
            </c:ext>
          </c:extLst>
        </c:ser>
        <c:ser>
          <c:idx val="1"/>
          <c:order val="1"/>
          <c:tx>
            <c:strRef>
              <c:f>'FB3.3'!$H$3</c:f>
              <c:strCache>
                <c:ptCount val="1"/>
                <c:pt idx="0">
                  <c:v>Defined-Contribution (DC)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'FB3.3'!$B$4:$B$35</c:f>
              <c:strCache>
                <c:ptCount val="32"/>
                <c:pt idx="0">
                  <c:v>Venezuela (DB)</c:v>
                </c:pt>
                <c:pt idx="1">
                  <c:v>Haiti (DB)</c:v>
                </c:pt>
                <c:pt idx="2">
                  <c:v>Bolivia (DC)</c:v>
                </c:pt>
                <c:pt idx="3">
                  <c:v>Dominican Republic (DC)</c:v>
                </c:pt>
                <c:pt idx="4">
                  <c:v>Chile (DC)</c:v>
                </c:pt>
                <c:pt idx="5">
                  <c:v>Peru (DC)</c:v>
                </c:pt>
                <c:pt idx="6">
                  <c:v>Jamaica (DB)</c:v>
                </c:pt>
                <c:pt idx="7">
                  <c:v>Colombia (DC)</c:v>
                </c:pt>
                <c:pt idx="8">
                  <c:v>Mexico (DC)</c:v>
                </c:pt>
                <c:pt idx="9">
                  <c:v>Peru (DB)</c:v>
                </c:pt>
                <c:pt idx="10">
                  <c:v>Antigua and Barbuda (DB)</c:v>
                </c:pt>
                <c:pt idx="11">
                  <c:v>El Salvador (DC)</c:v>
                </c:pt>
                <c:pt idx="12">
                  <c:v>Brazil (years)</c:v>
                </c:pt>
                <c:pt idx="13">
                  <c:v>Trinidad and Tobago (DB)</c:v>
                </c:pt>
                <c:pt idx="14">
                  <c:v>Barbados (DB)</c:v>
                </c:pt>
                <c:pt idx="15">
                  <c:v>Bahamas (DB)</c:v>
                </c:pt>
                <c:pt idx="16">
                  <c:v>Guatemala (DB)</c:v>
                </c:pt>
                <c:pt idx="17">
                  <c:v>Guyana (DB)</c:v>
                </c:pt>
                <c:pt idx="18">
                  <c:v>Belize (DB)</c:v>
                </c:pt>
                <c:pt idx="19">
                  <c:v>Honduras (DB)</c:v>
                </c:pt>
                <c:pt idx="20">
                  <c:v>Suriname (DB)</c:v>
                </c:pt>
                <c:pt idx="21">
                  <c:v>Uruguay +DC)</c:v>
                </c:pt>
                <c:pt idx="22">
                  <c:v>Colombia (DB)</c:v>
                </c:pt>
                <c:pt idx="23">
                  <c:v>El Salvador (DB)</c:v>
                </c:pt>
                <c:pt idx="24">
                  <c:v>Nicaragua (DB)</c:v>
                </c:pt>
                <c:pt idx="25">
                  <c:v>Argentina (DB)</c:v>
                </c:pt>
                <c:pt idx="26">
                  <c:v>Brazil age)</c:v>
                </c:pt>
                <c:pt idx="27">
                  <c:v>Panama +DC)</c:v>
                </c:pt>
                <c:pt idx="28">
                  <c:v>Costa Rica +DC)</c:v>
                </c:pt>
                <c:pt idx="29">
                  <c:v>Ecuador (DB)</c:v>
                </c:pt>
                <c:pt idx="30">
                  <c:v>Paraguay (DB)</c:v>
                </c:pt>
                <c:pt idx="31">
                  <c:v>Mexico (DB)</c:v>
                </c:pt>
              </c:strCache>
            </c:strRef>
          </c:cat>
          <c:val>
            <c:numRef>
              <c:f>'FB3.3'!$H$4:$H$35</c:f>
              <c:numCache>
                <c:formatCode>0%</c:formatCode>
                <c:ptCount val="32"/>
                <c:pt idx="2">
                  <c:v>0.31</c:v>
                </c:pt>
                <c:pt idx="3">
                  <c:v>0.36</c:v>
                </c:pt>
                <c:pt idx="4">
                  <c:v>0.38</c:v>
                </c:pt>
                <c:pt idx="5">
                  <c:v>0.38</c:v>
                </c:pt>
                <c:pt idx="7">
                  <c:v>0.44</c:v>
                </c:pt>
                <c:pt idx="8">
                  <c:v>0.44</c:v>
                </c:pt>
                <c:pt idx="11">
                  <c:v>0.48</c:v>
                </c:pt>
                <c:pt idx="21">
                  <c:v>0.23</c:v>
                </c:pt>
                <c:pt idx="27">
                  <c:v>0.11</c:v>
                </c:pt>
                <c:pt idx="28">
                  <c:v>0.15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ED7-3045-9E35-01A4686D2B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9"/>
        <c:overlap val="100"/>
        <c:axId val="823589672"/>
        <c:axId val="823584096"/>
      </c:barChart>
      <c:lineChart>
        <c:grouping val="standard"/>
        <c:varyColors val="0"/>
        <c:ser>
          <c:idx val="2"/>
          <c:order val="2"/>
          <c:tx>
            <c:strRef>
              <c:f>'FB3.3'!$I$3</c:f>
              <c:strCache>
                <c:ptCount val="1"/>
                <c:pt idx="0">
                  <c:v>Average BD systems</c:v>
                </c:pt>
              </c:strCache>
            </c:strRef>
          </c:tx>
          <c:spPr>
            <a:ln w="19050" cap="rnd">
              <a:solidFill>
                <a:schemeClr val="accent5"/>
              </a:solidFill>
              <a:prstDash val="dash"/>
              <a:round/>
            </a:ln>
            <a:effectLst/>
          </c:spPr>
          <c:marker>
            <c:symbol val="none"/>
          </c:marker>
          <c:cat>
            <c:strRef>
              <c:f>'FB3.3'!$E$4:$E$35</c:f>
              <c:strCache>
                <c:ptCount val="32"/>
                <c:pt idx="0">
                  <c:v>VEN (DB)</c:v>
                </c:pt>
                <c:pt idx="1">
                  <c:v>HTI (DB)</c:v>
                </c:pt>
                <c:pt idx="2">
                  <c:v>BOL  (DC)</c:v>
                </c:pt>
                <c:pt idx="3">
                  <c:v>DOM (DC)</c:v>
                </c:pt>
                <c:pt idx="4">
                  <c:v>CHL (DC)</c:v>
                </c:pt>
                <c:pt idx="5">
                  <c:v>PER (DC)</c:v>
                </c:pt>
                <c:pt idx="6">
                  <c:v>JAM (DB)</c:v>
                </c:pt>
                <c:pt idx="7">
                  <c:v>COL (DC)</c:v>
                </c:pt>
                <c:pt idx="8">
                  <c:v>MEX (DC)</c:v>
                </c:pt>
                <c:pt idx="9">
                  <c:v>PER (DB)</c:v>
                </c:pt>
                <c:pt idx="10">
                  <c:v>ATG (DB)</c:v>
                </c:pt>
                <c:pt idx="11">
                  <c:v>SLV (DC)</c:v>
                </c:pt>
                <c:pt idx="12">
                  <c:v>BRA  (time)</c:v>
                </c:pt>
                <c:pt idx="13">
                  <c:v>TTO (DB)</c:v>
                </c:pt>
                <c:pt idx="14">
                  <c:v>BRB (DB)</c:v>
                </c:pt>
                <c:pt idx="15">
                  <c:v>BHS (DB)</c:v>
                </c:pt>
                <c:pt idx="16">
                  <c:v>GTM (DB)</c:v>
                </c:pt>
                <c:pt idx="17">
                  <c:v>GUY (DB)</c:v>
                </c:pt>
                <c:pt idx="18">
                  <c:v>BLZ (DB)</c:v>
                </c:pt>
                <c:pt idx="19">
                  <c:v>HND (DB)</c:v>
                </c:pt>
                <c:pt idx="20">
                  <c:v>SUR (DB)</c:v>
                </c:pt>
                <c:pt idx="21">
                  <c:v>URY (DB+DC)</c:v>
                </c:pt>
                <c:pt idx="22">
                  <c:v>COL (DB)</c:v>
                </c:pt>
                <c:pt idx="23">
                  <c:v>SLV (DB)</c:v>
                </c:pt>
                <c:pt idx="24">
                  <c:v>NIC (DB)</c:v>
                </c:pt>
                <c:pt idx="25">
                  <c:v>ARG (DB)</c:v>
                </c:pt>
                <c:pt idx="26">
                  <c:v>BRA  (age)</c:v>
                </c:pt>
                <c:pt idx="27">
                  <c:v>PAN (DB+DC)</c:v>
                </c:pt>
                <c:pt idx="28">
                  <c:v>CRI (DB+DC)</c:v>
                </c:pt>
                <c:pt idx="29">
                  <c:v>ECU (DB)</c:v>
                </c:pt>
                <c:pt idx="30">
                  <c:v>PRY (DB)</c:v>
                </c:pt>
                <c:pt idx="31">
                  <c:v>MEX (DB)</c:v>
                </c:pt>
              </c:strCache>
            </c:strRef>
          </c:cat>
          <c:val>
            <c:numRef>
              <c:f>'FB3.3'!$I$4:$I$35</c:f>
              <c:numCache>
                <c:formatCode>0%</c:formatCode>
                <c:ptCount val="32"/>
                <c:pt idx="0">
                  <c:v>0.64700000000000002</c:v>
                </c:pt>
                <c:pt idx="1">
                  <c:v>0.64700000000000002</c:v>
                </c:pt>
                <c:pt idx="2">
                  <c:v>0.64700000000000002</c:v>
                </c:pt>
                <c:pt idx="3">
                  <c:v>0.64700000000000002</c:v>
                </c:pt>
                <c:pt idx="4">
                  <c:v>0.64700000000000002</c:v>
                </c:pt>
                <c:pt idx="5">
                  <c:v>0.64700000000000002</c:v>
                </c:pt>
                <c:pt idx="6">
                  <c:v>0.64700000000000002</c:v>
                </c:pt>
                <c:pt idx="7">
                  <c:v>0.64700000000000002</c:v>
                </c:pt>
                <c:pt idx="8">
                  <c:v>0.64700000000000002</c:v>
                </c:pt>
                <c:pt idx="9">
                  <c:v>0.64700000000000002</c:v>
                </c:pt>
                <c:pt idx="10">
                  <c:v>0.64700000000000002</c:v>
                </c:pt>
                <c:pt idx="11">
                  <c:v>0.64700000000000002</c:v>
                </c:pt>
                <c:pt idx="12">
                  <c:v>0.64700000000000002</c:v>
                </c:pt>
                <c:pt idx="13">
                  <c:v>0.64700000000000002</c:v>
                </c:pt>
                <c:pt idx="14">
                  <c:v>0.64700000000000002</c:v>
                </c:pt>
                <c:pt idx="15">
                  <c:v>0.64700000000000002</c:v>
                </c:pt>
                <c:pt idx="16">
                  <c:v>0.64700000000000002</c:v>
                </c:pt>
                <c:pt idx="17">
                  <c:v>0.64700000000000002</c:v>
                </c:pt>
                <c:pt idx="18">
                  <c:v>0.64700000000000002</c:v>
                </c:pt>
                <c:pt idx="19">
                  <c:v>0.64700000000000002</c:v>
                </c:pt>
                <c:pt idx="20">
                  <c:v>0.64700000000000002</c:v>
                </c:pt>
                <c:pt idx="21">
                  <c:v>0.64700000000000002</c:v>
                </c:pt>
                <c:pt idx="22">
                  <c:v>0.64700000000000002</c:v>
                </c:pt>
                <c:pt idx="23">
                  <c:v>0.64700000000000002</c:v>
                </c:pt>
                <c:pt idx="24">
                  <c:v>0.64700000000000002</c:v>
                </c:pt>
                <c:pt idx="25">
                  <c:v>0.64700000000000002</c:v>
                </c:pt>
                <c:pt idx="26">
                  <c:v>0.64700000000000002</c:v>
                </c:pt>
                <c:pt idx="27">
                  <c:v>0.64700000000000002</c:v>
                </c:pt>
                <c:pt idx="28">
                  <c:v>0.64700000000000002</c:v>
                </c:pt>
                <c:pt idx="29">
                  <c:v>0.64700000000000002</c:v>
                </c:pt>
                <c:pt idx="30">
                  <c:v>0.64700000000000002</c:v>
                </c:pt>
                <c:pt idx="31">
                  <c:v>0.64700000000000002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ED7-3045-9E35-01A4686D2B64}"/>
            </c:ext>
          </c:extLst>
        </c:ser>
        <c:ser>
          <c:idx val="3"/>
          <c:order val="3"/>
          <c:tx>
            <c:strRef>
              <c:f>'FB3.3'!$J$3</c:f>
              <c:strCache>
                <c:ptCount val="1"/>
                <c:pt idx="0">
                  <c:v>Average CD systems</c:v>
                </c:pt>
              </c:strCache>
            </c:strRef>
          </c:tx>
          <c:spPr>
            <a:ln w="22225" cap="rnd">
              <a:solidFill>
                <a:schemeClr val="accent5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'FB3.3'!$E$4:$E$35</c:f>
              <c:strCache>
                <c:ptCount val="32"/>
                <c:pt idx="0">
                  <c:v>VEN (DB)</c:v>
                </c:pt>
                <c:pt idx="1">
                  <c:v>HTI (DB)</c:v>
                </c:pt>
                <c:pt idx="2">
                  <c:v>BOL  (DC)</c:v>
                </c:pt>
                <c:pt idx="3">
                  <c:v>DOM (DC)</c:v>
                </c:pt>
                <c:pt idx="4">
                  <c:v>CHL (DC)</c:v>
                </c:pt>
                <c:pt idx="5">
                  <c:v>PER (DC)</c:v>
                </c:pt>
                <c:pt idx="6">
                  <c:v>JAM (DB)</c:v>
                </c:pt>
                <c:pt idx="7">
                  <c:v>COL (DC)</c:v>
                </c:pt>
                <c:pt idx="8">
                  <c:v>MEX (DC)</c:v>
                </c:pt>
                <c:pt idx="9">
                  <c:v>PER (DB)</c:v>
                </c:pt>
                <c:pt idx="10">
                  <c:v>ATG (DB)</c:v>
                </c:pt>
                <c:pt idx="11">
                  <c:v>SLV (DC)</c:v>
                </c:pt>
                <c:pt idx="12">
                  <c:v>BRA  (time)</c:v>
                </c:pt>
                <c:pt idx="13">
                  <c:v>TTO (DB)</c:v>
                </c:pt>
                <c:pt idx="14">
                  <c:v>BRB (DB)</c:v>
                </c:pt>
                <c:pt idx="15">
                  <c:v>BHS (DB)</c:v>
                </c:pt>
                <c:pt idx="16">
                  <c:v>GTM (DB)</c:v>
                </c:pt>
                <c:pt idx="17">
                  <c:v>GUY (DB)</c:v>
                </c:pt>
                <c:pt idx="18">
                  <c:v>BLZ (DB)</c:v>
                </c:pt>
                <c:pt idx="19">
                  <c:v>HND (DB)</c:v>
                </c:pt>
                <c:pt idx="20">
                  <c:v>SUR (DB)</c:v>
                </c:pt>
                <c:pt idx="21">
                  <c:v>URY (DB+DC)</c:v>
                </c:pt>
                <c:pt idx="22">
                  <c:v>COL (DB)</c:v>
                </c:pt>
                <c:pt idx="23">
                  <c:v>SLV (DB)</c:v>
                </c:pt>
                <c:pt idx="24">
                  <c:v>NIC (DB)</c:v>
                </c:pt>
                <c:pt idx="25">
                  <c:v>ARG (DB)</c:v>
                </c:pt>
                <c:pt idx="26">
                  <c:v>BRA  (age)</c:v>
                </c:pt>
                <c:pt idx="27">
                  <c:v>PAN (DB+DC)</c:v>
                </c:pt>
                <c:pt idx="28">
                  <c:v>CRI (DB+DC)</c:v>
                </c:pt>
                <c:pt idx="29">
                  <c:v>ECU (DB)</c:v>
                </c:pt>
                <c:pt idx="30">
                  <c:v>PRY (DB)</c:v>
                </c:pt>
                <c:pt idx="31">
                  <c:v>MEX (DB)</c:v>
                </c:pt>
              </c:strCache>
            </c:strRef>
          </c:cat>
          <c:val>
            <c:numRef>
              <c:f>'FB3.3'!$J$4:$J$35</c:f>
              <c:numCache>
                <c:formatCode>0%</c:formatCode>
                <c:ptCount val="32"/>
                <c:pt idx="0">
                  <c:v>0.39800000000000002</c:v>
                </c:pt>
                <c:pt idx="1">
                  <c:v>0.39800000000000002</c:v>
                </c:pt>
                <c:pt idx="2">
                  <c:v>0.39800000000000002</c:v>
                </c:pt>
                <c:pt idx="3">
                  <c:v>0.39800000000000002</c:v>
                </c:pt>
                <c:pt idx="4">
                  <c:v>0.39800000000000002</c:v>
                </c:pt>
                <c:pt idx="5">
                  <c:v>0.39800000000000002</c:v>
                </c:pt>
                <c:pt idx="6">
                  <c:v>0.39800000000000002</c:v>
                </c:pt>
                <c:pt idx="7">
                  <c:v>0.39800000000000002</c:v>
                </c:pt>
                <c:pt idx="8">
                  <c:v>0.39800000000000002</c:v>
                </c:pt>
                <c:pt idx="9">
                  <c:v>0.39800000000000002</c:v>
                </c:pt>
                <c:pt idx="10">
                  <c:v>0.39800000000000002</c:v>
                </c:pt>
                <c:pt idx="11">
                  <c:v>0.39800000000000002</c:v>
                </c:pt>
                <c:pt idx="12">
                  <c:v>0.39800000000000002</c:v>
                </c:pt>
                <c:pt idx="13">
                  <c:v>0.39800000000000002</c:v>
                </c:pt>
                <c:pt idx="14">
                  <c:v>0.39800000000000002</c:v>
                </c:pt>
                <c:pt idx="15">
                  <c:v>0.39800000000000002</c:v>
                </c:pt>
                <c:pt idx="16">
                  <c:v>0.39800000000000002</c:v>
                </c:pt>
                <c:pt idx="17">
                  <c:v>0.39800000000000002</c:v>
                </c:pt>
                <c:pt idx="18">
                  <c:v>0.39800000000000002</c:v>
                </c:pt>
                <c:pt idx="19">
                  <c:v>0.39800000000000002</c:v>
                </c:pt>
                <c:pt idx="20">
                  <c:v>0.39800000000000002</c:v>
                </c:pt>
                <c:pt idx="21">
                  <c:v>0.39800000000000002</c:v>
                </c:pt>
                <c:pt idx="22">
                  <c:v>0.39800000000000002</c:v>
                </c:pt>
                <c:pt idx="23">
                  <c:v>0.39800000000000002</c:v>
                </c:pt>
                <c:pt idx="24">
                  <c:v>0.39800000000000002</c:v>
                </c:pt>
                <c:pt idx="25">
                  <c:v>0.39800000000000002</c:v>
                </c:pt>
                <c:pt idx="26">
                  <c:v>0.39800000000000002</c:v>
                </c:pt>
                <c:pt idx="27">
                  <c:v>0.39800000000000002</c:v>
                </c:pt>
                <c:pt idx="28">
                  <c:v>0.39800000000000002</c:v>
                </c:pt>
                <c:pt idx="29">
                  <c:v>0.39800000000000002</c:v>
                </c:pt>
                <c:pt idx="30">
                  <c:v>0.39800000000000002</c:v>
                </c:pt>
                <c:pt idx="31">
                  <c:v>0.39800000000000002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ED7-3045-9E35-01A4686D2B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3589672"/>
        <c:axId val="823584096"/>
      </c:lineChart>
      <c:catAx>
        <c:axId val="8235896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bg1">
                    <a:lumMod val="50000"/>
                  </a:schemeClr>
                </a:solidFill>
                <a:latin typeface="Gotham Medium" pitchFamily="50" charset="0"/>
                <a:ea typeface="+mn-ea"/>
                <a:cs typeface="Gotham Medium" pitchFamily="50" charset="0"/>
              </a:defRPr>
            </a:pPr>
            <a:endParaRPr lang="en-US"/>
          </a:p>
        </c:txPr>
        <c:crossAx val="823584096"/>
        <c:crosses val="autoZero"/>
        <c:auto val="1"/>
        <c:lblAlgn val="ctr"/>
        <c:lblOffset val="100"/>
        <c:noMultiLvlLbl val="0"/>
      </c:catAx>
      <c:valAx>
        <c:axId val="82358409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Gotham Medium" pitchFamily="50" charset="0"/>
                    <a:ea typeface="+mn-ea"/>
                    <a:cs typeface="Gotham Medium" pitchFamily="50" charset="0"/>
                  </a:defRPr>
                </a:pPr>
                <a:r>
                  <a:rPr lang="en-US"/>
                  <a:t>Percentage of last wage </a:t>
                </a:r>
              </a:p>
            </c:rich>
          </c:tx>
          <c:layout>
            <c:manualLayout>
              <c:xMode val="edge"/>
              <c:yMode val="edge"/>
              <c:x val="7.6123716411486192E-3"/>
              <c:y val="0.2064066959651126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bg1">
                      <a:lumMod val="50000"/>
                    </a:schemeClr>
                  </a:solidFill>
                  <a:latin typeface="Gotham Medium" pitchFamily="50" charset="0"/>
                  <a:ea typeface="+mn-ea"/>
                  <a:cs typeface="Gotham Medium" pitchFamily="50" charset="0"/>
                </a:defRPr>
              </a:pPr>
              <a:endParaRPr lang="en-US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>
                    <a:lumMod val="50000"/>
                  </a:schemeClr>
                </a:solidFill>
                <a:latin typeface="Gotham Medium" pitchFamily="50" charset="0"/>
                <a:ea typeface="+mn-ea"/>
                <a:cs typeface="Gotham Medium" pitchFamily="50" charset="0"/>
              </a:defRPr>
            </a:pPr>
            <a:endParaRPr lang="en-US"/>
          </a:p>
        </c:txPr>
        <c:crossAx val="8235896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3936869466140183E-2"/>
          <c:y val="0.91578152817628133"/>
          <c:w val="0.92323220845658138"/>
          <c:h val="6.996903659753324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bg1">
                  <a:lumMod val="50000"/>
                </a:schemeClr>
              </a:solidFill>
              <a:latin typeface="Gotham Medium" pitchFamily="50" charset="0"/>
              <a:ea typeface="+mn-ea"/>
              <a:cs typeface="Gotham Medium" pitchFamily="50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bg1">
              <a:lumMod val="50000"/>
            </a:schemeClr>
          </a:solidFill>
          <a:latin typeface="Gotham Medium" pitchFamily="50" charset="0"/>
          <a:cs typeface="Gotham Medium" pitchFamily="50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8980950133925577E-2"/>
          <c:y val="3.1774954240443021E-2"/>
          <c:w val="0.89126890346113619"/>
          <c:h val="0.6379152851341441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'F3.5'!$C$7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2"/>
            </a:solidFill>
            <a:ln w="25400">
              <a:noFill/>
            </a:ln>
            <a:effectLst/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Gotham Medium" pitchFamily="50" charset="0"/>
                    <a:ea typeface="+mn-ea"/>
                    <a:cs typeface="Gotham Medium" pitchFamily="50" charset="0"/>
                  </a:defRPr>
                </a:pPr>
                <a:endParaRPr lang="en-U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'F3.5'!$A$8:$A$25</c:f>
              <c:strCache>
                <c:ptCount val="15"/>
                <c:pt idx="0">
                  <c:v>Peru</c:v>
                </c:pt>
                <c:pt idx="1">
                  <c:v>Chile</c:v>
                </c:pt>
                <c:pt idx="2">
                  <c:v>Guatemala</c:v>
                </c:pt>
                <c:pt idx="3">
                  <c:v>Guyana</c:v>
                </c:pt>
                <c:pt idx="4">
                  <c:v>Honduras</c:v>
                </c:pt>
                <c:pt idx="5">
                  <c:v>Panama</c:v>
                </c:pt>
                <c:pt idx="6">
                  <c:v>Dominican Republic</c:v>
                </c:pt>
                <c:pt idx="7">
                  <c:v>Mexico</c:v>
                </c:pt>
                <c:pt idx="8">
                  <c:v>Bolivia</c:v>
                </c:pt>
                <c:pt idx="9">
                  <c:v>Suriname</c:v>
                </c:pt>
                <c:pt idx="10">
                  <c:v>Costa Rica</c:v>
                </c:pt>
                <c:pt idx="11">
                  <c:v>El Salvador</c:v>
                </c:pt>
                <c:pt idx="12">
                  <c:v>Ecuador</c:v>
                </c:pt>
                <c:pt idx="13">
                  <c:v>Colombia</c:v>
                </c:pt>
                <c:pt idx="14">
                  <c:v>Paraguay</c:v>
                </c:pt>
              </c:strCache>
            </c:strRef>
          </c:cat>
          <c:val>
            <c:numRef>
              <c:f>'F3.5'!$C$8:$C$25</c:f>
              <c:numCache>
                <c:formatCode>0.0%</c:formatCode>
                <c:ptCount val="15"/>
                <c:pt idx="0">
                  <c:v>0.33333421052078838</c:v>
                </c:pt>
                <c:pt idx="1">
                  <c:v>0.34702571552791422</c:v>
                </c:pt>
                <c:pt idx="2">
                  <c:v>0.35093061424797162</c:v>
                </c:pt>
                <c:pt idx="3">
                  <c:v>0.43783270730271173</c:v>
                </c:pt>
                <c:pt idx="4">
                  <c:v>0.44405665619464862</c:v>
                </c:pt>
                <c:pt idx="5">
                  <c:v>0.47270102230768629</c:v>
                </c:pt>
                <c:pt idx="6">
                  <c:v>0.53296772575232754</c:v>
                </c:pt>
                <c:pt idx="7">
                  <c:v>0.5355232239666492</c:v>
                </c:pt>
                <c:pt idx="8">
                  <c:v>0.54297310745511207</c:v>
                </c:pt>
                <c:pt idx="9">
                  <c:v>0.59335979880204093</c:v>
                </c:pt>
                <c:pt idx="10">
                  <c:v>0.6330590441755839</c:v>
                </c:pt>
                <c:pt idx="11">
                  <c:v>0.63974178140650761</c:v>
                </c:pt>
                <c:pt idx="12">
                  <c:v>0.72221686813615771</c:v>
                </c:pt>
                <c:pt idx="13">
                  <c:v>0.84850163517256283</c:v>
                </c:pt>
                <c:pt idx="14">
                  <c:v>0.98027429199456895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02-D042-B4CE-9E1C592AC3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7"/>
        <c:axId val="723163856"/>
        <c:axId val="723163200"/>
      </c:barChart>
      <c:lineChart>
        <c:grouping val="standard"/>
        <c:varyColors val="0"/>
        <c:ser>
          <c:idx val="3"/>
          <c:order val="3"/>
          <c:tx>
            <c:strRef>
              <c:f>'F3.5'!$F$7</c:f>
              <c:strCache>
                <c:ptCount val="1"/>
              </c:strCache>
            </c:strRef>
          </c:tx>
          <c:spPr>
            <a:ln w="22225" cap="rnd">
              <a:solidFill>
                <a:schemeClr val="accent5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'F3.5'!$B$8:$B$25</c:f>
              <c:strCache>
                <c:ptCount val="15"/>
                <c:pt idx="0">
                  <c:v>PER</c:v>
                </c:pt>
                <c:pt idx="1">
                  <c:v>CHL</c:v>
                </c:pt>
                <c:pt idx="2">
                  <c:v>GTM</c:v>
                </c:pt>
                <c:pt idx="3">
                  <c:v>GUY</c:v>
                </c:pt>
                <c:pt idx="4">
                  <c:v>HND</c:v>
                </c:pt>
                <c:pt idx="5">
                  <c:v>PAN</c:v>
                </c:pt>
                <c:pt idx="6">
                  <c:v>DOM</c:v>
                </c:pt>
                <c:pt idx="7">
                  <c:v>MEX</c:v>
                </c:pt>
                <c:pt idx="8">
                  <c:v>BOL</c:v>
                </c:pt>
                <c:pt idx="9">
                  <c:v>SUR</c:v>
                </c:pt>
                <c:pt idx="10">
                  <c:v>CRI</c:v>
                </c:pt>
                <c:pt idx="11">
                  <c:v>SLV</c:v>
                </c:pt>
                <c:pt idx="12">
                  <c:v>ECU</c:v>
                </c:pt>
                <c:pt idx="13">
                  <c:v>COL</c:v>
                </c:pt>
                <c:pt idx="14">
                  <c:v>PRY</c:v>
                </c:pt>
              </c:strCache>
            </c:strRef>
          </c:cat>
          <c:val>
            <c:numRef>
              <c:f>'F3.5'!$F$8:$F$25</c:f>
              <c:numCache>
                <c:formatCode>0.0%</c:formatCode>
                <c:ptCount val="15"/>
                <c:pt idx="0">
                  <c:v>0.55836863398245429</c:v>
                </c:pt>
                <c:pt idx="1">
                  <c:v>0.55836863398245429</c:v>
                </c:pt>
                <c:pt idx="2">
                  <c:v>0.55836863398245429</c:v>
                </c:pt>
                <c:pt idx="3">
                  <c:v>0.55836863398245429</c:v>
                </c:pt>
                <c:pt idx="4">
                  <c:v>0.55836863398245429</c:v>
                </c:pt>
                <c:pt idx="5">
                  <c:v>0.55836863398245429</c:v>
                </c:pt>
                <c:pt idx="6">
                  <c:v>0.55836863398245429</c:v>
                </c:pt>
                <c:pt idx="7">
                  <c:v>0.55836863398245429</c:v>
                </c:pt>
                <c:pt idx="8">
                  <c:v>0.55836863398245429</c:v>
                </c:pt>
                <c:pt idx="9">
                  <c:v>0.55836863398245429</c:v>
                </c:pt>
                <c:pt idx="10">
                  <c:v>0.55836863398245429</c:v>
                </c:pt>
                <c:pt idx="11">
                  <c:v>0.55836863398245429</c:v>
                </c:pt>
                <c:pt idx="12">
                  <c:v>0.55836863398245429</c:v>
                </c:pt>
                <c:pt idx="13">
                  <c:v>0.55836863398245429</c:v>
                </c:pt>
                <c:pt idx="14">
                  <c:v>0.55836863398245429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02-D042-B4CE-9E1C592AC3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3163856"/>
        <c:axId val="723163200"/>
      </c:lineChart>
      <c:scatterChart>
        <c:scatterStyle val="lineMarker"/>
        <c:varyColors val="0"/>
        <c:ser>
          <c:idx val="1"/>
          <c:order val="1"/>
          <c:tx>
            <c:strRef>
              <c:f>'F3.5'!$D$7</c:f>
              <c:strCache>
                <c:ptCount val="1"/>
                <c:pt idx="0">
                  <c:v>Men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ash"/>
            <c:size val="17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strRef>
              <c:f>'F3.5'!$B$8:$B$25</c:f>
              <c:strCache>
                <c:ptCount val="15"/>
                <c:pt idx="0">
                  <c:v>PER</c:v>
                </c:pt>
                <c:pt idx="1">
                  <c:v>CHL</c:v>
                </c:pt>
                <c:pt idx="2">
                  <c:v>GTM</c:v>
                </c:pt>
                <c:pt idx="3">
                  <c:v>GUY</c:v>
                </c:pt>
                <c:pt idx="4">
                  <c:v>HND</c:v>
                </c:pt>
                <c:pt idx="5">
                  <c:v>PAN</c:v>
                </c:pt>
                <c:pt idx="6">
                  <c:v>DOM</c:v>
                </c:pt>
                <c:pt idx="7">
                  <c:v>MEX</c:v>
                </c:pt>
                <c:pt idx="8">
                  <c:v>BOL</c:v>
                </c:pt>
                <c:pt idx="9">
                  <c:v>SUR</c:v>
                </c:pt>
                <c:pt idx="10">
                  <c:v>CRI</c:v>
                </c:pt>
                <c:pt idx="11">
                  <c:v>SLV</c:v>
                </c:pt>
                <c:pt idx="12">
                  <c:v>ECU</c:v>
                </c:pt>
                <c:pt idx="13">
                  <c:v>COL</c:v>
                </c:pt>
                <c:pt idx="14">
                  <c:v>PRY</c:v>
                </c:pt>
              </c:strCache>
            </c:strRef>
          </c:xVal>
          <c:yVal>
            <c:numRef>
              <c:f>'F3.5'!$D$8:$D$25</c:f>
              <c:numCache>
                <c:formatCode>0.0%</c:formatCode>
                <c:ptCount val="15"/>
                <c:pt idx="0">
                  <c:v>0.3584844499716246</c:v>
                </c:pt>
                <c:pt idx="1">
                  <c:v>0.35734420507309766</c:v>
                </c:pt>
                <c:pt idx="2">
                  <c:v>0.35972730045758855</c:v>
                </c:pt>
                <c:pt idx="3">
                  <c:v>0.47987972269676282</c:v>
                </c:pt>
                <c:pt idx="4">
                  <c:v>0.34803321954245559</c:v>
                </c:pt>
                <c:pt idx="5">
                  <c:v>0.46831851179288952</c:v>
                </c:pt>
                <c:pt idx="6">
                  <c:v>0.55225132692954249</c:v>
                </c:pt>
                <c:pt idx="7">
                  <c:v>0.51856960735350366</c:v>
                </c:pt>
                <c:pt idx="8">
                  <c:v>0.55812794523667209</c:v>
                </c:pt>
                <c:pt idx="9">
                  <c:v>0.3924344273729039</c:v>
                </c:pt>
                <c:pt idx="10">
                  <c:v>0.62520168177776836</c:v>
                </c:pt>
                <c:pt idx="11">
                  <c:v>0.6332651729625145</c:v>
                </c:pt>
                <c:pt idx="12">
                  <c:v>0.70506790688693322</c:v>
                </c:pt>
                <c:pt idx="13">
                  <c:v>0.95928092074771376</c:v>
                </c:pt>
                <c:pt idx="14">
                  <c:v>1.1544440902122779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F02-D042-B4CE-9E1C592AC3FE}"/>
            </c:ext>
          </c:extLst>
        </c:ser>
        <c:ser>
          <c:idx val="2"/>
          <c:order val="2"/>
          <c:tx>
            <c:strRef>
              <c:f>'F3.5'!$E$7</c:f>
              <c:strCache>
                <c:ptCount val="1"/>
                <c:pt idx="0">
                  <c:v>Women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iamond"/>
            <c:size val="8"/>
            <c:spPr>
              <a:solidFill>
                <a:schemeClr val="accent1"/>
              </a:solidFill>
              <a:ln w="25400">
                <a:solidFill>
                  <a:schemeClr val="accent1"/>
                </a:solidFill>
              </a:ln>
              <a:effectLst/>
            </c:spPr>
          </c:marker>
          <c:xVal>
            <c:strRef>
              <c:f>'F3.5'!$B$8:$B$25</c:f>
              <c:strCache>
                <c:ptCount val="15"/>
                <c:pt idx="0">
                  <c:v>PER</c:v>
                </c:pt>
                <c:pt idx="1">
                  <c:v>CHL</c:v>
                </c:pt>
                <c:pt idx="2">
                  <c:v>GTM</c:v>
                </c:pt>
                <c:pt idx="3">
                  <c:v>GUY</c:v>
                </c:pt>
                <c:pt idx="4">
                  <c:v>HND</c:v>
                </c:pt>
                <c:pt idx="5">
                  <c:v>PAN</c:v>
                </c:pt>
                <c:pt idx="6">
                  <c:v>DOM</c:v>
                </c:pt>
                <c:pt idx="7">
                  <c:v>MEX</c:v>
                </c:pt>
                <c:pt idx="8">
                  <c:v>BOL</c:v>
                </c:pt>
                <c:pt idx="9">
                  <c:v>SUR</c:v>
                </c:pt>
                <c:pt idx="10">
                  <c:v>CRI</c:v>
                </c:pt>
                <c:pt idx="11">
                  <c:v>SLV</c:v>
                </c:pt>
                <c:pt idx="12">
                  <c:v>ECU</c:v>
                </c:pt>
                <c:pt idx="13">
                  <c:v>COL</c:v>
                </c:pt>
                <c:pt idx="14">
                  <c:v>PRY</c:v>
                </c:pt>
              </c:strCache>
            </c:strRef>
          </c:xVal>
          <c:yVal>
            <c:numRef>
              <c:f>'F3.5'!$E$8:$E$25</c:f>
              <c:numCache>
                <c:formatCode>0.0%</c:formatCode>
                <c:ptCount val="15"/>
                <c:pt idx="0">
                  <c:v>0.32304883232339482</c:v>
                </c:pt>
                <c:pt idx="1">
                  <c:v>0.3526030625519902</c:v>
                </c:pt>
                <c:pt idx="2">
                  <c:v>0.33491417861742501</c:v>
                </c:pt>
                <c:pt idx="3">
                  <c:v>0.39267412929064138</c:v>
                </c:pt>
                <c:pt idx="4">
                  <c:v>0.6302967771467779</c:v>
                </c:pt>
                <c:pt idx="5">
                  <c:v>0.48019810665983015</c:v>
                </c:pt>
                <c:pt idx="6">
                  <c:v>0.50423329754486568</c:v>
                </c:pt>
                <c:pt idx="7">
                  <c:v>0.57538864750199648</c:v>
                </c:pt>
                <c:pt idx="8">
                  <c:v>0.52136874709626502</c:v>
                </c:pt>
                <c:pt idx="9">
                  <c:v>0.73433114007782796</c:v>
                </c:pt>
                <c:pt idx="10">
                  <c:v>0.64131053560565865</c:v>
                </c:pt>
                <c:pt idx="11">
                  <c:v>0.65596370943876936</c:v>
                </c:pt>
                <c:pt idx="12">
                  <c:v>0.76027287023535151</c:v>
                </c:pt>
                <c:pt idx="13">
                  <c:v>0.74445165163751714</c:v>
                </c:pt>
                <c:pt idx="14">
                  <c:v>0.71662246497713233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F02-D042-B4CE-9E1C592AC3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23163856"/>
        <c:axId val="723163200"/>
      </c:scatterChart>
      <c:catAx>
        <c:axId val="723163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>
                    <a:lumMod val="50000"/>
                  </a:schemeClr>
                </a:solidFill>
                <a:latin typeface="Gotham Medium" pitchFamily="50" charset="0"/>
                <a:ea typeface="+mn-ea"/>
                <a:cs typeface="Gotham Medium" pitchFamily="50" charset="0"/>
              </a:defRPr>
            </a:pPr>
            <a:endParaRPr lang="en-US"/>
          </a:p>
        </c:txPr>
        <c:crossAx val="723163200"/>
        <c:crosses val="autoZero"/>
        <c:auto val="1"/>
        <c:lblAlgn val="ctr"/>
        <c:lblOffset val="100"/>
        <c:tickMarkSkip val="1"/>
        <c:noMultiLvlLbl val="0"/>
      </c:catAx>
      <c:valAx>
        <c:axId val="723163200"/>
        <c:scaling>
          <c:orientation val="minMax"/>
          <c:max val="1.5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Gotham Medium" pitchFamily="50" charset="0"/>
                    <a:ea typeface="+mn-ea"/>
                    <a:cs typeface="Gotham Medium" pitchFamily="50" charset="0"/>
                  </a:defRPr>
                </a:pPr>
                <a:r>
                  <a:rPr lang="en-US"/>
                  <a:t>Percentage  of average wages</a:t>
                </a:r>
              </a:p>
            </c:rich>
          </c:tx>
          <c:layout>
            <c:manualLayout>
              <c:xMode val="edge"/>
              <c:yMode val="edge"/>
              <c:x val="2.1418005645863818E-2"/>
              <c:y val="8.8159622647373245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bg1">
                      <a:lumMod val="50000"/>
                    </a:schemeClr>
                  </a:solidFill>
                  <a:latin typeface="Gotham Medium" pitchFamily="50" charset="0"/>
                  <a:ea typeface="+mn-ea"/>
                  <a:cs typeface="Gotham Medium" pitchFamily="50" charset="0"/>
                </a:defRPr>
              </a:pPr>
              <a:endParaRPr lang="en-US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>
                    <a:lumMod val="50000"/>
                  </a:schemeClr>
                </a:solidFill>
                <a:latin typeface="Gotham Medium" pitchFamily="50" charset="0"/>
                <a:ea typeface="+mn-ea"/>
                <a:cs typeface="Gotham Medium" pitchFamily="50" charset="0"/>
              </a:defRPr>
            </a:pPr>
            <a:endParaRPr lang="en-US"/>
          </a:p>
        </c:txPr>
        <c:crossAx val="7231638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layout>
        <c:manualLayout>
          <c:xMode val="edge"/>
          <c:yMode val="edge"/>
          <c:x val="0.44156097905030051"/>
          <c:y val="0.88602962512411454"/>
          <c:w val="0.24508906821094004"/>
          <c:h val="8.298356287902157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bg1">
                  <a:lumMod val="50000"/>
                </a:schemeClr>
              </a:solidFill>
              <a:latin typeface="Gotham Medium" pitchFamily="50" charset="0"/>
              <a:ea typeface="+mn-ea"/>
              <a:cs typeface="Gotham Medium" pitchFamily="50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bg1">
              <a:lumMod val="50000"/>
            </a:schemeClr>
          </a:solidFill>
          <a:latin typeface="Gotham Medium" pitchFamily="50" charset="0"/>
          <a:cs typeface="Gotham Medium" pitchFamily="50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168235977401925"/>
          <c:y val="6.792886391185271E-2"/>
          <c:w val="0.85519338176702664"/>
          <c:h val="0.5036022960735732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'F3.6'!$C$4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2"/>
            </a:solidFill>
            <a:ln w="25400"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3.7363243541417672E-2"/>
                  <c:y val="1.472552704392679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BDC-43E6-B794-06C2DBCAF4A4}"/>
                </c:ext>
              </c:extLst>
            </c:dLbl>
            <c:dLbl>
              <c:idx val="1"/>
              <c:layout>
                <c:manualLayout>
                  <c:x val="3.1758757010205023E-2"/>
                  <c:y val="4.431823240792323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BDC-43E6-B794-06C2DBCAF4A4}"/>
                </c:ext>
              </c:extLst>
            </c:dLbl>
            <c:dLbl>
              <c:idx val="2"/>
              <c:layout>
                <c:manualLayout>
                  <c:x val="3.1758757010205023E-2"/>
                  <c:y val="5.801415703325567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BDC-43E6-B794-06C2DBCAF4A4}"/>
                </c:ext>
              </c:extLst>
            </c:dLbl>
            <c:dLbl>
              <c:idx val="3"/>
              <c:layout>
                <c:manualLayout>
                  <c:x val="3.3626919187275901E-2"/>
                  <c:y val="6.448505713942667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BDC-43E6-B794-06C2DBCAF4A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Gotham Medium" pitchFamily="50" charset="0"/>
                    <a:ea typeface="+mn-ea"/>
                    <a:cs typeface="Gotham Medium" pitchFamily="50" charset="0"/>
                  </a:defRPr>
                </a:pPr>
                <a:endParaRPr lang="en-U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'F3.6'!$A$5:$A$17</c:f>
              <c:strCache>
                <c:ptCount val="12"/>
                <c:pt idx="0">
                  <c:v>Dominican Republic</c:v>
                </c:pt>
                <c:pt idx="1">
                  <c:v>Colombia</c:v>
                </c:pt>
                <c:pt idx="2">
                  <c:v>Mexico</c:v>
                </c:pt>
                <c:pt idx="3">
                  <c:v>Bolivia</c:v>
                </c:pt>
                <c:pt idx="4">
                  <c:v>Peru</c:v>
                </c:pt>
                <c:pt idx="5">
                  <c:v>Panama</c:v>
                </c:pt>
                <c:pt idx="6">
                  <c:v>Paraguay</c:v>
                </c:pt>
                <c:pt idx="7">
                  <c:v>Ecuador</c:v>
                </c:pt>
                <c:pt idx="8">
                  <c:v>Costa Rica</c:v>
                </c:pt>
                <c:pt idx="9">
                  <c:v>Chile</c:v>
                </c:pt>
                <c:pt idx="10">
                  <c:v>Guyana</c:v>
                </c:pt>
                <c:pt idx="11">
                  <c:v>Suriname</c:v>
                </c:pt>
              </c:strCache>
            </c:strRef>
          </c:cat>
          <c:val>
            <c:numRef>
              <c:f>'F3.6'!$C$5:$C$20</c:f>
              <c:numCache>
                <c:formatCode>0.0%</c:formatCode>
                <c:ptCount val="12"/>
                <c:pt idx="0">
                  <c:v>1.1696252566355942E-2</c:v>
                </c:pt>
                <c:pt idx="1">
                  <c:v>2.97575694373006E-2</c:v>
                </c:pt>
                <c:pt idx="2">
                  <c:v>4.3357738368666014E-2</c:v>
                </c:pt>
                <c:pt idx="3">
                  <c:v>5.9384065848909047E-2</c:v>
                </c:pt>
                <c:pt idx="4">
                  <c:v>6.6601534202317555E-2</c:v>
                </c:pt>
                <c:pt idx="5">
                  <c:v>9.8774409995390014E-2</c:v>
                </c:pt>
                <c:pt idx="6">
                  <c:v>0.11804638684060868</c:v>
                </c:pt>
                <c:pt idx="7">
                  <c:v>0.12524378496558644</c:v>
                </c:pt>
                <c:pt idx="8">
                  <c:v>0.13467953056815837</c:v>
                </c:pt>
                <c:pt idx="9">
                  <c:v>0.15295295987282603</c:v>
                </c:pt>
                <c:pt idx="10">
                  <c:v>0.18268622878657198</c:v>
                </c:pt>
                <c:pt idx="11">
                  <c:v>0.25232381014543875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E3-4791-A8B4-18CD9DBE94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2"/>
        <c:axId val="723163856"/>
        <c:axId val="723163200"/>
      </c:barChart>
      <c:lineChart>
        <c:grouping val="standard"/>
        <c:varyColors val="0"/>
        <c:ser>
          <c:idx val="3"/>
          <c:order val="3"/>
          <c:tx>
            <c:strRef>
              <c:f>'F3.6'!$F$4</c:f>
              <c:strCache>
                <c:ptCount val="1"/>
              </c:strCache>
            </c:strRef>
          </c:tx>
          <c:spPr>
            <a:ln w="22225" cap="rnd">
              <a:solidFill>
                <a:srgbClr val="0070C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'F3.6'!$B$5:$B$20</c:f>
              <c:strCache>
                <c:ptCount val="12"/>
                <c:pt idx="0">
                  <c:v>DOM</c:v>
                </c:pt>
                <c:pt idx="1">
                  <c:v>COL</c:v>
                </c:pt>
                <c:pt idx="2">
                  <c:v>MEX</c:v>
                </c:pt>
                <c:pt idx="3">
                  <c:v>BOL</c:v>
                </c:pt>
                <c:pt idx="4">
                  <c:v>PER</c:v>
                </c:pt>
                <c:pt idx="5">
                  <c:v>PAN</c:v>
                </c:pt>
                <c:pt idx="6">
                  <c:v>PRY</c:v>
                </c:pt>
                <c:pt idx="7">
                  <c:v>ECU</c:v>
                </c:pt>
                <c:pt idx="8">
                  <c:v>CRI</c:v>
                </c:pt>
                <c:pt idx="9">
                  <c:v>CHL</c:v>
                </c:pt>
                <c:pt idx="10">
                  <c:v>GUY</c:v>
                </c:pt>
                <c:pt idx="11">
                  <c:v>SUR</c:v>
                </c:pt>
              </c:strCache>
            </c:strRef>
          </c:cat>
          <c:val>
            <c:numRef>
              <c:f>'F3.6'!$F$5:$F$20</c:f>
              <c:numCache>
                <c:formatCode>0.0%</c:formatCode>
                <c:ptCount val="12"/>
                <c:pt idx="0">
                  <c:v>0.11189434235302689</c:v>
                </c:pt>
                <c:pt idx="1">
                  <c:v>0.11189434235302689</c:v>
                </c:pt>
                <c:pt idx="2">
                  <c:v>0.11189434235302689</c:v>
                </c:pt>
                <c:pt idx="3">
                  <c:v>0.11189434235302689</c:v>
                </c:pt>
                <c:pt idx="4">
                  <c:v>0.11189434235302689</c:v>
                </c:pt>
                <c:pt idx="5">
                  <c:v>0.11189434235302689</c:v>
                </c:pt>
                <c:pt idx="6">
                  <c:v>0.11189434235302689</c:v>
                </c:pt>
                <c:pt idx="7">
                  <c:v>0.11189434235302689</c:v>
                </c:pt>
                <c:pt idx="8">
                  <c:v>0.11189434235302689</c:v>
                </c:pt>
                <c:pt idx="9">
                  <c:v>0.11189434235302689</c:v>
                </c:pt>
                <c:pt idx="10">
                  <c:v>0.11189434235302689</c:v>
                </c:pt>
                <c:pt idx="11">
                  <c:v>0.11189434235302689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E3-4791-A8B4-18CD9DBE94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3163856"/>
        <c:axId val="723163200"/>
      </c:lineChart>
      <c:scatterChart>
        <c:scatterStyle val="lineMarker"/>
        <c:varyColors val="0"/>
        <c:ser>
          <c:idx val="1"/>
          <c:order val="1"/>
          <c:tx>
            <c:strRef>
              <c:f>'F3.6'!$D$4</c:f>
              <c:strCache>
                <c:ptCount val="1"/>
                <c:pt idx="0">
                  <c:v>Men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ash"/>
            <c:size val="17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strRef>
              <c:f>'F3.6'!$B$5:$B$20</c:f>
              <c:strCache>
                <c:ptCount val="12"/>
                <c:pt idx="0">
                  <c:v>DOM</c:v>
                </c:pt>
                <c:pt idx="1">
                  <c:v>COL</c:v>
                </c:pt>
                <c:pt idx="2">
                  <c:v>MEX</c:v>
                </c:pt>
                <c:pt idx="3">
                  <c:v>BOL</c:v>
                </c:pt>
                <c:pt idx="4">
                  <c:v>PER</c:v>
                </c:pt>
                <c:pt idx="5">
                  <c:v>PAN</c:v>
                </c:pt>
                <c:pt idx="6">
                  <c:v>PRY</c:v>
                </c:pt>
                <c:pt idx="7">
                  <c:v>ECU</c:v>
                </c:pt>
                <c:pt idx="8">
                  <c:v>CRI</c:v>
                </c:pt>
                <c:pt idx="9">
                  <c:v>CHL</c:v>
                </c:pt>
                <c:pt idx="10">
                  <c:v>GUY</c:v>
                </c:pt>
                <c:pt idx="11">
                  <c:v>SUR</c:v>
                </c:pt>
              </c:strCache>
            </c:strRef>
          </c:xVal>
          <c:yVal>
            <c:numRef>
              <c:f>'F3.6'!$D$5:$D$20</c:f>
              <c:numCache>
                <c:formatCode>0.0%</c:formatCode>
                <c:ptCount val="12"/>
                <c:pt idx="0">
                  <c:v>1.1609054977862987E-2</c:v>
                </c:pt>
                <c:pt idx="1">
                  <c:v>2.7326308796185261E-2</c:v>
                </c:pt>
                <c:pt idx="2">
                  <c:v>4.0321977238321136E-2</c:v>
                </c:pt>
                <c:pt idx="3">
                  <c:v>5.6237578022051413E-2</c:v>
                </c:pt>
                <c:pt idx="4">
                  <c:v>6.2330341417691962E-2</c:v>
                </c:pt>
                <c:pt idx="5">
                  <c:v>9.6249578177968934E-2</c:v>
                </c:pt>
                <c:pt idx="6">
                  <c:v>0.11420130130080984</c:v>
                </c:pt>
                <c:pt idx="7">
                  <c:v>0.12036660950313388</c:v>
                </c:pt>
                <c:pt idx="8">
                  <c:v>0.13360276199410526</c:v>
                </c:pt>
                <c:pt idx="9">
                  <c:v>0.13731461352096747</c:v>
                </c:pt>
                <c:pt idx="10">
                  <c:v>0.20432697068430644</c:v>
                </c:pt>
                <c:pt idx="11">
                  <c:v>0.22109182979424802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4E3-4791-A8B4-18CD9DBE94F0}"/>
            </c:ext>
          </c:extLst>
        </c:ser>
        <c:ser>
          <c:idx val="2"/>
          <c:order val="2"/>
          <c:tx>
            <c:strRef>
              <c:f>'F3.6'!$E$4</c:f>
              <c:strCache>
                <c:ptCount val="1"/>
                <c:pt idx="0">
                  <c:v>Women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iamond"/>
            <c:size val="8"/>
            <c:spPr>
              <a:solidFill>
                <a:schemeClr val="accent1"/>
              </a:solidFill>
              <a:ln w="25400">
                <a:solidFill>
                  <a:schemeClr val="accent1"/>
                </a:solidFill>
              </a:ln>
              <a:effectLst/>
            </c:spPr>
          </c:marker>
          <c:xVal>
            <c:strRef>
              <c:f>'F3.6'!$B$5:$B$20</c:f>
              <c:strCache>
                <c:ptCount val="12"/>
                <c:pt idx="0">
                  <c:v>DOM</c:v>
                </c:pt>
                <c:pt idx="1">
                  <c:v>COL</c:v>
                </c:pt>
                <c:pt idx="2">
                  <c:v>MEX</c:v>
                </c:pt>
                <c:pt idx="3">
                  <c:v>BOL</c:v>
                </c:pt>
                <c:pt idx="4">
                  <c:v>PER</c:v>
                </c:pt>
                <c:pt idx="5">
                  <c:v>PAN</c:v>
                </c:pt>
                <c:pt idx="6">
                  <c:v>PRY</c:v>
                </c:pt>
                <c:pt idx="7">
                  <c:v>ECU</c:v>
                </c:pt>
                <c:pt idx="8">
                  <c:v>CRI</c:v>
                </c:pt>
                <c:pt idx="9">
                  <c:v>CHL</c:v>
                </c:pt>
                <c:pt idx="10">
                  <c:v>GUY</c:v>
                </c:pt>
                <c:pt idx="11">
                  <c:v>SUR</c:v>
                </c:pt>
              </c:strCache>
            </c:strRef>
          </c:xVal>
          <c:yVal>
            <c:numRef>
              <c:f>'F3.6'!$E$5:$E$20</c:f>
              <c:numCache>
                <c:formatCode>0.0%</c:formatCode>
                <c:ptCount val="12"/>
                <c:pt idx="0">
                  <c:v>1.1801965117797825E-2</c:v>
                </c:pt>
                <c:pt idx="1">
                  <c:v>3.2351734440549798E-2</c:v>
                </c:pt>
                <c:pt idx="2">
                  <c:v>4.906110933333447E-2</c:v>
                </c:pt>
                <c:pt idx="3">
                  <c:v>6.5041970817662262E-2</c:v>
                </c:pt>
                <c:pt idx="4">
                  <c:v>7.3819241936113431E-2</c:v>
                </c:pt>
                <c:pt idx="5">
                  <c:v>0.10267071717653696</c:v>
                </c:pt>
                <c:pt idx="6">
                  <c:v>0.12488222358540139</c:v>
                </c:pt>
                <c:pt idx="7">
                  <c:v>0.1348991934381929</c:v>
                </c:pt>
                <c:pt idx="8">
                  <c:v>0.13404415289527033</c:v>
                </c:pt>
                <c:pt idx="9">
                  <c:v>0.18637749129445752</c:v>
                </c:pt>
                <c:pt idx="10">
                  <c:v>0.15830361871198634</c:v>
                </c:pt>
                <c:pt idx="11">
                  <c:v>0.28348326255588796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4E3-4791-A8B4-18CD9DBE94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23163856"/>
        <c:axId val="723163200"/>
      </c:scatterChart>
      <c:catAx>
        <c:axId val="723163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>
                    <a:lumMod val="50000"/>
                  </a:schemeClr>
                </a:solidFill>
                <a:latin typeface="Gotham Medium" pitchFamily="50" charset="0"/>
                <a:ea typeface="+mn-ea"/>
                <a:cs typeface="Gotham Medium" pitchFamily="50" charset="0"/>
              </a:defRPr>
            </a:pPr>
            <a:endParaRPr lang="en-US"/>
          </a:p>
        </c:txPr>
        <c:crossAx val="723163200"/>
        <c:crosses val="autoZero"/>
        <c:auto val="1"/>
        <c:lblAlgn val="ctr"/>
        <c:lblOffset val="100"/>
        <c:tickMarkSkip val="1"/>
        <c:noMultiLvlLbl val="0"/>
      </c:catAx>
      <c:valAx>
        <c:axId val="723163200"/>
        <c:scaling>
          <c:orientation val="minMax"/>
          <c:max val="0.4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Gotham Medium" pitchFamily="50" charset="0"/>
                    <a:ea typeface="+mn-ea"/>
                    <a:cs typeface="Gotham Medium" pitchFamily="50" charset="0"/>
                  </a:defRPr>
                </a:pPr>
                <a:r>
                  <a:rPr lang="en-US"/>
                  <a:t>Percentage of average wages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bg1">
                      <a:lumMod val="50000"/>
                    </a:schemeClr>
                  </a:solidFill>
                  <a:latin typeface="Gotham Medium" pitchFamily="50" charset="0"/>
                  <a:ea typeface="+mn-ea"/>
                  <a:cs typeface="Gotham Medium" pitchFamily="50" charset="0"/>
                </a:defRPr>
              </a:pPr>
              <a:endParaRPr lang="en-US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>
                    <a:lumMod val="50000"/>
                  </a:schemeClr>
                </a:solidFill>
                <a:latin typeface="Gotham Medium" pitchFamily="50" charset="0"/>
                <a:ea typeface="+mn-ea"/>
                <a:cs typeface="Gotham Medium" pitchFamily="50" charset="0"/>
              </a:defRPr>
            </a:pPr>
            <a:endParaRPr lang="en-US"/>
          </a:p>
        </c:txPr>
        <c:crossAx val="7231638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layout>
        <c:manualLayout>
          <c:xMode val="edge"/>
          <c:yMode val="edge"/>
          <c:x val="0.31504422175232133"/>
          <c:y val="0.86686692380156771"/>
          <c:w val="0.24251498636325472"/>
          <c:h val="9.13588771203016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bg1">
                  <a:lumMod val="50000"/>
                </a:schemeClr>
              </a:solidFill>
              <a:latin typeface="Gotham Medium" pitchFamily="50" charset="0"/>
              <a:ea typeface="+mn-ea"/>
              <a:cs typeface="Gotham Medium" pitchFamily="50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bg1">
              <a:lumMod val="50000"/>
            </a:schemeClr>
          </a:solidFill>
          <a:latin typeface="Gotham Medium" pitchFamily="50" charset="0"/>
          <a:cs typeface="Gotham Medium" pitchFamily="50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45930581547262"/>
          <c:y val="2.9742245164153649E-2"/>
          <c:w val="0.87645350362202201"/>
          <c:h val="0.68801022705942128"/>
        </c:manualLayout>
      </c:layout>
      <c:lineChart>
        <c:grouping val="standard"/>
        <c:varyColors val="0"/>
        <c:ser>
          <c:idx val="0"/>
          <c:order val="0"/>
          <c:tx>
            <c:strRef>
              <c:f>'F3.7'!$C$6</c:f>
              <c:strCache>
                <c:ptCount val="1"/>
                <c:pt idx="0">
                  <c:v>Low (0-8 years)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10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strRef>
              <c:f>'F3.7'!$A$7:$A$27</c:f>
              <c:strCache>
                <c:ptCount val="21"/>
                <c:pt idx="0">
                  <c:v>Peru</c:v>
                </c:pt>
                <c:pt idx="1">
                  <c:v>Bolivia</c:v>
                </c:pt>
                <c:pt idx="2">
                  <c:v>Haiti</c:v>
                </c:pt>
                <c:pt idx="3">
                  <c:v>Honduras</c:v>
                </c:pt>
                <c:pt idx="4">
                  <c:v>Paraguay</c:v>
                </c:pt>
                <c:pt idx="5">
                  <c:v>Guatemala</c:v>
                </c:pt>
                <c:pt idx="6">
                  <c:v>El Salvador</c:v>
                </c:pt>
                <c:pt idx="7">
                  <c:v>Nicaragua</c:v>
                </c:pt>
                <c:pt idx="8">
                  <c:v>Mexico</c:v>
                </c:pt>
                <c:pt idx="9">
                  <c:v>Colombia</c:v>
                </c:pt>
                <c:pt idx="10">
                  <c:v>Dominican Republic</c:v>
                </c:pt>
                <c:pt idx="11">
                  <c:v>Venezuela</c:v>
                </c:pt>
                <c:pt idx="12">
                  <c:v>Guyana</c:v>
                </c:pt>
                <c:pt idx="13">
                  <c:v>Ecuador</c:v>
                </c:pt>
                <c:pt idx="14">
                  <c:v>Panama</c:v>
                </c:pt>
                <c:pt idx="15">
                  <c:v>Argentina</c:v>
                </c:pt>
                <c:pt idx="16">
                  <c:v>Suriname</c:v>
                </c:pt>
                <c:pt idx="17">
                  <c:v>Brazil</c:v>
                </c:pt>
                <c:pt idx="18">
                  <c:v>Chile</c:v>
                </c:pt>
                <c:pt idx="19">
                  <c:v>Costa Rica</c:v>
                </c:pt>
                <c:pt idx="20">
                  <c:v>Uruguay</c:v>
                </c:pt>
              </c:strCache>
            </c:strRef>
          </c:cat>
          <c:val>
            <c:numRef>
              <c:f>'F3.7'!$C$7:$C$27</c:f>
              <c:numCache>
                <c:formatCode>0%</c:formatCode>
                <c:ptCount val="21"/>
                <c:pt idx="0">
                  <c:v>4.4109000000000002E-2</c:v>
                </c:pt>
                <c:pt idx="1">
                  <c:v>4.7823999999999998E-2</c:v>
                </c:pt>
                <c:pt idx="2">
                  <c:v>4.8705999999999999E-2</c:v>
                </c:pt>
                <c:pt idx="3">
                  <c:v>6.9788000000000003E-2</c:v>
                </c:pt>
                <c:pt idx="4">
                  <c:v>7.9430000000000001E-2</c:v>
                </c:pt>
                <c:pt idx="5">
                  <c:v>8.2043000000000005E-2</c:v>
                </c:pt>
                <c:pt idx="6">
                  <c:v>0.103288</c:v>
                </c:pt>
                <c:pt idx="7">
                  <c:v>0.106228</c:v>
                </c:pt>
                <c:pt idx="8">
                  <c:v>0.12523500000000001</c:v>
                </c:pt>
                <c:pt idx="9">
                  <c:v>0.16506199999999999</c:v>
                </c:pt>
                <c:pt idx="10">
                  <c:v>0.218472</c:v>
                </c:pt>
                <c:pt idx="11">
                  <c:v>0.239173</c:v>
                </c:pt>
                <c:pt idx="12">
                  <c:v>0.25352999999999998</c:v>
                </c:pt>
                <c:pt idx="13">
                  <c:v>0.279528</c:v>
                </c:pt>
                <c:pt idx="14">
                  <c:v>0.28206500000000001</c:v>
                </c:pt>
                <c:pt idx="15">
                  <c:v>0.31275399999999998</c:v>
                </c:pt>
                <c:pt idx="16">
                  <c:v>0.315776</c:v>
                </c:pt>
                <c:pt idx="17">
                  <c:v>0.46861599999999998</c:v>
                </c:pt>
                <c:pt idx="18">
                  <c:v>0.54854099999999995</c:v>
                </c:pt>
                <c:pt idx="19">
                  <c:v>0.59900299999999995</c:v>
                </c:pt>
                <c:pt idx="20">
                  <c:v>0.60351200000000005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6B-4957-9876-92265CC11DE3}"/>
            </c:ext>
          </c:extLst>
        </c:ser>
        <c:ser>
          <c:idx val="1"/>
          <c:order val="1"/>
          <c:tx>
            <c:strRef>
              <c:f>'F3.7'!$D$6</c:f>
              <c:strCache>
                <c:ptCount val="1"/>
                <c:pt idx="0">
                  <c:v>Medium (9-13 years)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10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'F3.7'!$A$7:$A$27</c:f>
              <c:strCache>
                <c:ptCount val="21"/>
                <c:pt idx="0">
                  <c:v>Peru</c:v>
                </c:pt>
                <c:pt idx="1">
                  <c:v>Bolivia</c:v>
                </c:pt>
                <c:pt idx="2">
                  <c:v>Haiti</c:v>
                </c:pt>
                <c:pt idx="3">
                  <c:v>Honduras</c:v>
                </c:pt>
                <c:pt idx="4">
                  <c:v>Paraguay</c:v>
                </c:pt>
                <c:pt idx="5">
                  <c:v>Guatemala</c:v>
                </c:pt>
                <c:pt idx="6">
                  <c:v>El Salvador</c:v>
                </c:pt>
                <c:pt idx="7">
                  <c:v>Nicaragua</c:v>
                </c:pt>
                <c:pt idx="8">
                  <c:v>Mexico</c:v>
                </c:pt>
                <c:pt idx="9">
                  <c:v>Colombia</c:v>
                </c:pt>
                <c:pt idx="10">
                  <c:v>Dominican Republic</c:v>
                </c:pt>
                <c:pt idx="11">
                  <c:v>Venezuela</c:v>
                </c:pt>
                <c:pt idx="12">
                  <c:v>Guyana</c:v>
                </c:pt>
                <c:pt idx="13">
                  <c:v>Ecuador</c:v>
                </c:pt>
                <c:pt idx="14">
                  <c:v>Panama</c:v>
                </c:pt>
                <c:pt idx="15">
                  <c:v>Argentina</c:v>
                </c:pt>
                <c:pt idx="16">
                  <c:v>Suriname</c:v>
                </c:pt>
                <c:pt idx="17">
                  <c:v>Brazil</c:v>
                </c:pt>
                <c:pt idx="18">
                  <c:v>Chile</c:v>
                </c:pt>
                <c:pt idx="19">
                  <c:v>Costa Rica</c:v>
                </c:pt>
                <c:pt idx="20">
                  <c:v>Uruguay</c:v>
                </c:pt>
              </c:strCache>
            </c:strRef>
          </c:cat>
          <c:val>
            <c:numRef>
              <c:f>'F3.7'!$D$7:$D$27</c:f>
              <c:numCache>
                <c:formatCode>0%</c:formatCode>
                <c:ptCount val="21"/>
                <c:pt idx="0">
                  <c:v>0.17544000000000001</c:v>
                </c:pt>
                <c:pt idx="1">
                  <c:v>0.12481200000000001</c:v>
                </c:pt>
                <c:pt idx="2">
                  <c:v>0.19247600000000001</c:v>
                </c:pt>
                <c:pt idx="3">
                  <c:v>0.27462399999999998</c:v>
                </c:pt>
                <c:pt idx="4">
                  <c:v>0.23677899999999999</c:v>
                </c:pt>
                <c:pt idx="5">
                  <c:v>0.34537800000000002</c:v>
                </c:pt>
                <c:pt idx="6">
                  <c:v>0.37924400000000003</c:v>
                </c:pt>
                <c:pt idx="7">
                  <c:v>0.28670400000000001</c:v>
                </c:pt>
                <c:pt idx="8">
                  <c:v>0.319212</c:v>
                </c:pt>
                <c:pt idx="9">
                  <c:v>0.41275499999999998</c:v>
                </c:pt>
                <c:pt idx="10">
                  <c:v>0.44259700000000002</c:v>
                </c:pt>
                <c:pt idx="11">
                  <c:v>0.40602199999999999</c:v>
                </c:pt>
                <c:pt idx="12">
                  <c:v>0.49323499999999998</c:v>
                </c:pt>
                <c:pt idx="13">
                  <c:v>0.39472699999999999</c:v>
                </c:pt>
                <c:pt idx="14">
                  <c:v>0.54624899999999998</c:v>
                </c:pt>
                <c:pt idx="15">
                  <c:v>0.47848499999999999</c:v>
                </c:pt>
                <c:pt idx="16">
                  <c:v>0.54610999999999998</c:v>
                </c:pt>
                <c:pt idx="17">
                  <c:v>0.66916600000000004</c:v>
                </c:pt>
                <c:pt idx="18">
                  <c:v>0.69171899999999997</c:v>
                </c:pt>
                <c:pt idx="19">
                  <c:v>0.73390900000000003</c:v>
                </c:pt>
                <c:pt idx="20">
                  <c:v>0.80202300000000004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6B-4957-9876-92265CC11DE3}"/>
            </c:ext>
          </c:extLst>
        </c:ser>
        <c:ser>
          <c:idx val="2"/>
          <c:order val="2"/>
          <c:tx>
            <c:strRef>
              <c:f>'F3.7'!$E$6</c:f>
              <c:strCache>
                <c:ptCount val="1"/>
                <c:pt idx="0">
                  <c:v>High (14+ years)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triangle"/>
            <c:size val="10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'F3.7'!$A$7:$A$27</c:f>
              <c:strCache>
                <c:ptCount val="21"/>
                <c:pt idx="0">
                  <c:v>Peru</c:v>
                </c:pt>
                <c:pt idx="1">
                  <c:v>Bolivia</c:v>
                </c:pt>
                <c:pt idx="2">
                  <c:v>Haiti</c:v>
                </c:pt>
                <c:pt idx="3">
                  <c:v>Honduras</c:v>
                </c:pt>
                <c:pt idx="4">
                  <c:v>Paraguay</c:v>
                </c:pt>
                <c:pt idx="5">
                  <c:v>Guatemala</c:v>
                </c:pt>
                <c:pt idx="6">
                  <c:v>El Salvador</c:v>
                </c:pt>
                <c:pt idx="7">
                  <c:v>Nicaragua</c:v>
                </c:pt>
                <c:pt idx="8">
                  <c:v>Mexico</c:v>
                </c:pt>
                <c:pt idx="9">
                  <c:v>Colombia</c:v>
                </c:pt>
                <c:pt idx="10">
                  <c:v>Dominican Republic</c:v>
                </c:pt>
                <c:pt idx="11">
                  <c:v>Venezuela</c:v>
                </c:pt>
                <c:pt idx="12">
                  <c:v>Guyana</c:v>
                </c:pt>
                <c:pt idx="13">
                  <c:v>Ecuador</c:v>
                </c:pt>
                <c:pt idx="14">
                  <c:v>Panama</c:v>
                </c:pt>
                <c:pt idx="15">
                  <c:v>Argentina</c:v>
                </c:pt>
                <c:pt idx="16">
                  <c:v>Suriname</c:v>
                </c:pt>
                <c:pt idx="17">
                  <c:v>Brazil</c:v>
                </c:pt>
                <c:pt idx="18">
                  <c:v>Chile</c:v>
                </c:pt>
                <c:pt idx="19">
                  <c:v>Costa Rica</c:v>
                </c:pt>
                <c:pt idx="20">
                  <c:v>Uruguay</c:v>
                </c:pt>
              </c:strCache>
            </c:strRef>
          </c:cat>
          <c:val>
            <c:numRef>
              <c:f>'F3.7'!$E$7:$E$27</c:f>
              <c:numCache>
                <c:formatCode>0%</c:formatCode>
                <c:ptCount val="21"/>
                <c:pt idx="0">
                  <c:v>0.49615599999999999</c:v>
                </c:pt>
                <c:pt idx="1">
                  <c:v>0.55791299999999999</c:v>
                </c:pt>
                <c:pt idx="3">
                  <c:v>0.59898799999999996</c:v>
                </c:pt>
                <c:pt idx="4">
                  <c:v>0.528505</c:v>
                </c:pt>
                <c:pt idx="5">
                  <c:v>0.64304600000000001</c:v>
                </c:pt>
                <c:pt idx="6">
                  <c:v>0.58879199999999998</c:v>
                </c:pt>
                <c:pt idx="7">
                  <c:v>0.60320399999999996</c:v>
                </c:pt>
                <c:pt idx="8">
                  <c:v>0.54949999999999999</c:v>
                </c:pt>
                <c:pt idx="9">
                  <c:v>0.73475199999999996</c:v>
                </c:pt>
                <c:pt idx="10">
                  <c:v>0.69576700000000002</c:v>
                </c:pt>
                <c:pt idx="11">
                  <c:v>0.65359299999999998</c:v>
                </c:pt>
                <c:pt idx="12">
                  <c:v>0.86156299999999997</c:v>
                </c:pt>
                <c:pt idx="13">
                  <c:v>0.730985</c:v>
                </c:pt>
                <c:pt idx="14">
                  <c:v>0.78409700000000004</c:v>
                </c:pt>
                <c:pt idx="15">
                  <c:v>0.640961</c:v>
                </c:pt>
                <c:pt idx="16">
                  <c:v>0.75378400000000001</c:v>
                </c:pt>
                <c:pt idx="17">
                  <c:v>0.82493799999999995</c:v>
                </c:pt>
                <c:pt idx="18">
                  <c:v>0.79791299999999998</c:v>
                </c:pt>
                <c:pt idx="19">
                  <c:v>0.90147699999999997</c:v>
                </c:pt>
                <c:pt idx="20">
                  <c:v>0.94933999999999996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46B-4957-9876-92265CC11D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97729896"/>
        <c:axId val="1497729240"/>
      </c:lineChart>
      <c:catAx>
        <c:axId val="1497729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t" anchorCtr="1"/>
          <a:lstStyle/>
          <a:p>
            <a:pPr>
              <a:defRPr sz="900" b="0" i="0" u="none" strike="noStrike" kern="1200" baseline="0">
                <a:solidFill>
                  <a:schemeClr val="bg1">
                    <a:lumMod val="50000"/>
                  </a:schemeClr>
                </a:solidFill>
                <a:latin typeface="Gotham Medium" pitchFamily="50" charset="0"/>
                <a:ea typeface="+mn-ea"/>
                <a:cs typeface="Gotham Medium" pitchFamily="50" charset="0"/>
              </a:defRPr>
            </a:pPr>
            <a:endParaRPr lang="en-US"/>
          </a:p>
        </c:txPr>
        <c:crossAx val="1497729240"/>
        <c:crosses val="autoZero"/>
        <c:auto val="1"/>
        <c:lblAlgn val="ctr"/>
        <c:lblOffset val="100"/>
        <c:noMultiLvlLbl val="0"/>
      </c:catAx>
      <c:valAx>
        <c:axId val="14977292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Gotham Medium" pitchFamily="50" charset="0"/>
                    <a:ea typeface="+mn-ea"/>
                    <a:cs typeface="Gotham Medium" pitchFamily="50" charset="0"/>
                  </a:defRPr>
                </a:pPr>
                <a:r>
                  <a:rPr lang="es-ES_tradnl" sz="900" b="0">
                    <a:solidFill>
                      <a:schemeClr val="bg1">
                        <a:lumMod val="50000"/>
                      </a:schemeClr>
                    </a:solidFill>
                    <a:latin typeface="Gotham Medium" pitchFamily="50" charset="0"/>
                    <a:cs typeface="Gotham Medium" pitchFamily="50" charset="0"/>
                  </a:rPr>
                  <a:t>Percentage of working population (%)</a:t>
                </a:r>
              </a:p>
            </c:rich>
          </c:tx>
          <c:layout>
            <c:manualLayout>
              <c:xMode val="edge"/>
              <c:yMode val="edge"/>
              <c:x val="2.4862387451720817E-4"/>
              <c:y val="0.1301705128725220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bg1">
                      <a:lumMod val="50000"/>
                    </a:schemeClr>
                  </a:solidFill>
                  <a:latin typeface="Gotham Medium" pitchFamily="50" charset="0"/>
                  <a:ea typeface="+mn-ea"/>
                  <a:cs typeface="Gotham Medium" pitchFamily="50" charset="0"/>
                </a:defRPr>
              </a:pPr>
              <a:endParaRPr lang="en-US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>
                    <a:lumMod val="50000"/>
                  </a:schemeClr>
                </a:solidFill>
                <a:latin typeface="Gotham Medium" pitchFamily="50" charset="0"/>
                <a:ea typeface="+mn-ea"/>
                <a:cs typeface="Gotham Medium" pitchFamily="50" charset="0"/>
              </a:defRPr>
            </a:pPr>
            <a:endParaRPr lang="en-US"/>
          </a:p>
        </c:txPr>
        <c:crossAx val="1497729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9725322043062914E-2"/>
          <c:y val="0.9409169284833504"/>
          <c:w val="0.55854385065772105"/>
          <c:h val="4.29168810629087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bg1">
                  <a:lumMod val="50000"/>
                </a:schemeClr>
              </a:solidFill>
              <a:latin typeface="Gotham Medium" pitchFamily="50" charset="0"/>
              <a:ea typeface="+mn-ea"/>
              <a:cs typeface="Gotham Medium" pitchFamily="50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4954462941316321"/>
          <c:y val="2.9192926626023852E-2"/>
          <c:w val="0.42868605618734396"/>
          <c:h val="0.9044418125136568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'F3.8'!$B$5:$B$33</c:f>
              <c:strCache>
                <c:ptCount val="29"/>
                <c:pt idx="0">
                  <c:v>Haiti</c:v>
                </c:pt>
                <c:pt idx="1">
                  <c:v>Guatemala</c:v>
                </c:pt>
                <c:pt idx="2">
                  <c:v>Belize</c:v>
                </c:pt>
                <c:pt idx="3">
                  <c:v>Honduras</c:v>
                </c:pt>
                <c:pt idx="4">
                  <c:v>Jamaica</c:v>
                </c:pt>
                <c:pt idx="5">
                  <c:v>Bolivia</c:v>
                </c:pt>
                <c:pt idx="6">
                  <c:v>Paraguay</c:v>
                </c:pt>
                <c:pt idx="7">
                  <c:v>Chile</c:v>
                </c:pt>
                <c:pt idx="8">
                  <c:v>Suriname</c:v>
                </c:pt>
                <c:pt idx="9">
                  <c:v>Latin America and the Caribbean</c:v>
                </c:pt>
                <c:pt idx="10">
                  <c:v>Guyana</c:v>
                </c:pt>
                <c:pt idx="11">
                  <c:v>Nicaragua</c:v>
                </c:pt>
                <c:pt idx="12">
                  <c:v>Dominican Republic</c:v>
                </c:pt>
                <c:pt idx="13">
                  <c:v>Trinidad and Tobago</c:v>
                </c:pt>
                <c:pt idx="14">
                  <c:v>Venezuela</c:v>
                </c:pt>
                <c:pt idx="15">
                  <c:v>Bahamas</c:v>
                </c:pt>
                <c:pt idx="16">
                  <c:v>Argentina</c:v>
                </c:pt>
                <c:pt idx="17">
                  <c:v>Colombia</c:v>
                </c:pt>
                <c:pt idx="18">
                  <c:v>El Salvador</c:v>
                </c:pt>
                <c:pt idx="19">
                  <c:v>Mexico</c:v>
                </c:pt>
                <c:pt idx="20">
                  <c:v>Barbados</c:v>
                </c:pt>
                <c:pt idx="21">
                  <c:v>Costa Rica</c:v>
                </c:pt>
                <c:pt idx="22">
                  <c:v>Ecuador</c:v>
                </c:pt>
                <c:pt idx="23">
                  <c:v>Peru</c:v>
                </c:pt>
                <c:pt idx="24">
                  <c:v>Brazil</c:v>
                </c:pt>
                <c:pt idx="25">
                  <c:v>Panama</c:v>
                </c:pt>
                <c:pt idx="26">
                  <c:v>Uruguay</c:v>
                </c:pt>
                <c:pt idx="27">
                  <c:v>OECD countries</c:v>
                </c:pt>
                <c:pt idx="28">
                  <c:v>OECD countries excluding LAC</c:v>
                </c:pt>
              </c:strCache>
            </c:strRef>
          </c:cat>
          <c:val>
            <c:numRef>
              <c:f>'F3.8'!$D$5:$D$33</c:f>
              <c:numCache>
                <c:formatCode>0.0</c:formatCode>
                <c:ptCount val="29"/>
                <c:pt idx="0">
                  <c:v>49</c:v>
                </c:pt>
                <c:pt idx="1">
                  <c:v>55</c:v>
                </c:pt>
                <c:pt idx="2">
                  <c:v>64</c:v>
                </c:pt>
                <c:pt idx="3">
                  <c:v>65</c:v>
                </c:pt>
                <c:pt idx="4">
                  <c:v>65</c:v>
                </c:pt>
                <c:pt idx="5">
                  <c:v>68</c:v>
                </c:pt>
                <c:pt idx="6">
                  <c:v>69</c:v>
                </c:pt>
                <c:pt idx="7">
                  <c:v>70</c:v>
                </c:pt>
                <c:pt idx="8">
                  <c:v>71</c:v>
                </c:pt>
                <c:pt idx="9">
                  <c:v>71.84615384615384</c:v>
                </c:pt>
                <c:pt idx="10">
                  <c:v>72</c:v>
                </c:pt>
                <c:pt idx="11">
                  <c:v>73</c:v>
                </c:pt>
                <c:pt idx="12">
                  <c:v>74</c:v>
                </c:pt>
                <c:pt idx="13">
                  <c:v>74</c:v>
                </c:pt>
                <c:pt idx="14">
                  <c:v>74</c:v>
                </c:pt>
                <c:pt idx="15">
                  <c:v>75</c:v>
                </c:pt>
                <c:pt idx="16">
                  <c:v>76</c:v>
                </c:pt>
                <c:pt idx="17">
                  <c:v>76</c:v>
                </c:pt>
                <c:pt idx="18">
                  <c:v>76</c:v>
                </c:pt>
                <c:pt idx="19">
                  <c:v>76</c:v>
                </c:pt>
                <c:pt idx="20">
                  <c:v>77</c:v>
                </c:pt>
                <c:pt idx="21">
                  <c:v>77</c:v>
                </c:pt>
                <c:pt idx="22">
                  <c:v>77</c:v>
                </c:pt>
                <c:pt idx="23">
                  <c:v>77</c:v>
                </c:pt>
                <c:pt idx="24">
                  <c:v>79</c:v>
                </c:pt>
                <c:pt idx="25">
                  <c:v>79</c:v>
                </c:pt>
                <c:pt idx="26">
                  <c:v>80</c:v>
                </c:pt>
                <c:pt idx="27">
                  <c:v>80.21052631578948</c:v>
                </c:pt>
                <c:pt idx="28">
                  <c:v>80.852941176470594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02-47E5-8A4D-CA274DDE76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420723792"/>
        <c:axId val="420727536"/>
      </c:barChart>
      <c:catAx>
        <c:axId val="420723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/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>
                    <a:lumMod val="50000"/>
                  </a:schemeClr>
                </a:solidFill>
                <a:latin typeface="Gotham Medium" pitchFamily="50" charset="0"/>
                <a:ea typeface="+mn-ea"/>
                <a:cs typeface="Gotham Medium" pitchFamily="50" charset="0"/>
              </a:defRPr>
            </a:pPr>
            <a:endParaRPr lang="en-US"/>
          </a:p>
        </c:txPr>
        <c:crossAx val="420727536"/>
        <c:crosses val="autoZero"/>
        <c:auto val="1"/>
        <c:lblAlgn val="ctr"/>
        <c:lblOffset val="100"/>
        <c:noMultiLvlLbl val="0"/>
      </c:catAx>
      <c:valAx>
        <c:axId val="4207275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bg1"/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Gotham Medium" pitchFamily="50" charset="0"/>
                    <a:ea typeface="+mn-ea"/>
                    <a:cs typeface="Gotham Medium" pitchFamily="50" charset="0"/>
                  </a:defRPr>
                </a:pPr>
                <a:r>
                  <a:rPr lang="en-US"/>
                  <a:t>Index of essential health service coverage</a:t>
                </a:r>
              </a:p>
            </c:rich>
          </c:tx>
          <c:layout>
            <c:manualLayout>
              <c:xMode val="edge"/>
              <c:yMode val="edge"/>
              <c:x val="0.32899196672161574"/>
              <c:y val="0.9666189870150487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bg1">
                      <a:lumMod val="50000"/>
                    </a:schemeClr>
                  </a:solidFill>
                  <a:latin typeface="Gotham Medium" pitchFamily="50" charset="0"/>
                  <a:ea typeface="+mn-ea"/>
                  <a:cs typeface="Gotham Medium" pitchFamily="50" charset="0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>
                    <a:lumMod val="50000"/>
                  </a:schemeClr>
                </a:solidFill>
                <a:latin typeface="Gotham Medium" pitchFamily="50" charset="0"/>
                <a:ea typeface="+mn-ea"/>
                <a:cs typeface="Gotham Medium" pitchFamily="50" charset="0"/>
              </a:defRPr>
            </a:pPr>
            <a:endParaRPr lang="en-US"/>
          </a:p>
        </c:txPr>
        <c:crossAx val="4207237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bg1">
              <a:lumMod val="50000"/>
            </a:schemeClr>
          </a:solidFill>
          <a:latin typeface="Gotham Medium" pitchFamily="50" charset="0"/>
          <a:cs typeface="Gotham Medium" pitchFamily="50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738246744815757"/>
          <c:y val="0.13323242434062077"/>
          <c:w val="0.86386684337920705"/>
          <c:h val="0.647227187489719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'F3.9'!$D$5</c:f>
              <c:strCache>
                <c:ptCount val="1"/>
                <c:pt idx="0">
                  <c:v>Hypertension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multiLvlStrRef>
              <c:f>'F3.9'!$B$6:$C$20</c:f>
              <c:multiLvlStrCache>
                <c:ptCount val="15"/>
                <c:lvl>
                  <c:pt idx="0">
                    <c:v>50-64</c:v>
                  </c:pt>
                  <c:pt idx="1">
                    <c:v>65-79</c:v>
                  </c:pt>
                  <c:pt idx="2">
                    <c:v>80+</c:v>
                  </c:pt>
                  <c:pt idx="3">
                    <c:v>50-64</c:v>
                  </c:pt>
                  <c:pt idx="4">
                    <c:v>65-79</c:v>
                  </c:pt>
                  <c:pt idx="5">
                    <c:v>80+</c:v>
                  </c:pt>
                  <c:pt idx="6">
                    <c:v>50-64</c:v>
                  </c:pt>
                  <c:pt idx="7">
                    <c:v>65-79</c:v>
                  </c:pt>
                  <c:pt idx="8">
                    <c:v>80+</c:v>
                  </c:pt>
                  <c:pt idx="9">
                    <c:v>50-64</c:v>
                  </c:pt>
                  <c:pt idx="10">
                    <c:v>65-79</c:v>
                  </c:pt>
                  <c:pt idx="11">
                    <c:v>80+</c:v>
                  </c:pt>
                  <c:pt idx="12">
                    <c:v>50-64</c:v>
                  </c:pt>
                  <c:pt idx="13">
                    <c:v>65-79</c:v>
                  </c:pt>
                  <c:pt idx="14">
                    <c:v>80+</c:v>
                  </c:pt>
                </c:lvl>
                <c:lvl>
                  <c:pt idx="0">
                    <c:v>Argentina</c:v>
                  </c:pt>
                  <c:pt idx="3">
                    <c:v>Brazil</c:v>
                  </c:pt>
                  <c:pt idx="6">
                    <c:v>Costa Rica</c:v>
                  </c:pt>
                  <c:pt idx="9">
                    <c:v>Mexico</c:v>
                  </c:pt>
                  <c:pt idx="12">
                    <c:v>Peru</c:v>
                  </c:pt>
                </c:lvl>
              </c:multiLvlStrCache>
            </c:multiLvlStrRef>
          </c:cat>
          <c:val>
            <c:numRef>
              <c:f>'F3.9'!$D$6:$D$20</c:f>
              <c:numCache>
                <c:formatCode>0%</c:formatCode>
                <c:ptCount val="15"/>
                <c:pt idx="0">
                  <c:v>0.65969999999999995</c:v>
                </c:pt>
                <c:pt idx="1">
                  <c:v>0.79010000000000002</c:v>
                </c:pt>
                <c:pt idx="2">
                  <c:v>0.83450000000000002</c:v>
                </c:pt>
                <c:pt idx="3">
                  <c:v>0.85049999999999992</c:v>
                </c:pt>
                <c:pt idx="4">
                  <c:v>0.93279999999999996</c:v>
                </c:pt>
                <c:pt idx="5">
                  <c:v>0.94159999999999999</c:v>
                </c:pt>
                <c:pt idx="6">
                  <c:v>0.92949999999999999</c:v>
                </c:pt>
                <c:pt idx="7">
                  <c:v>0.97499999999999998</c:v>
                </c:pt>
                <c:pt idx="8">
                  <c:v>0.9951000000000001</c:v>
                </c:pt>
                <c:pt idx="9">
                  <c:v>0.70700000000000007</c:v>
                </c:pt>
                <c:pt idx="10">
                  <c:v>0.61990000000000001</c:v>
                </c:pt>
                <c:pt idx="11">
                  <c:v>0.63479999999999992</c:v>
                </c:pt>
                <c:pt idx="12">
                  <c:v>0.67249999999999999</c:v>
                </c:pt>
                <c:pt idx="13">
                  <c:v>0.82140000000000002</c:v>
                </c:pt>
                <c:pt idx="14">
                  <c:v>0.90110000000000001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71-4105-8BB7-6268323406B7}"/>
            </c:ext>
          </c:extLst>
        </c:ser>
        <c:ser>
          <c:idx val="1"/>
          <c:order val="1"/>
          <c:tx>
            <c:strRef>
              <c:f>'F3.9'!$E$5</c:f>
              <c:strCache>
                <c:ptCount val="1"/>
                <c:pt idx="0">
                  <c:v>Diabetes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multiLvlStrRef>
              <c:f>'F3.9'!$B$6:$C$20</c:f>
              <c:multiLvlStrCache>
                <c:ptCount val="15"/>
                <c:lvl>
                  <c:pt idx="0">
                    <c:v>50-64</c:v>
                  </c:pt>
                  <c:pt idx="1">
                    <c:v>65-79</c:v>
                  </c:pt>
                  <c:pt idx="2">
                    <c:v>80+</c:v>
                  </c:pt>
                  <c:pt idx="3">
                    <c:v>50-64</c:v>
                  </c:pt>
                  <c:pt idx="4">
                    <c:v>65-79</c:v>
                  </c:pt>
                  <c:pt idx="5">
                    <c:v>80+</c:v>
                  </c:pt>
                  <c:pt idx="6">
                    <c:v>50-64</c:v>
                  </c:pt>
                  <c:pt idx="7">
                    <c:v>65-79</c:v>
                  </c:pt>
                  <c:pt idx="8">
                    <c:v>80+</c:v>
                  </c:pt>
                  <c:pt idx="9">
                    <c:v>50-64</c:v>
                  </c:pt>
                  <c:pt idx="10">
                    <c:v>65-79</c:v>
                  </c:pt>
                  <c:pt idx="11">
                    <c:v>80+</c:v>
                  </c:pt>
                  <c:pt idx="12">
                    <c:v>50-64</c:v>
                  </c:pt>
                  <c:pt idx="13">
                    <c:v>65-79</c:v>
                  </c:pt>
                  <c:pt idx="14">
                    <c:v>80+</c:v>
                  </c:pt>
                </c:lvl>
                <c:lvl>
                  <c:pt idx="0">
                    <c:v>Argentina</c:v>
                  </c:pt>
                  <c:pt idx="3">
                    <c:v>Brazil</c:v>
                  </c:pt>
                  <c:pt idx="6">
                    <c:v>Costa Rica</c:v>
                  </c:pt>
                  <c:pt idx="9">
                    <c:v>Mexico</c:v>
                  </c:pt>
                  <c:pt idx="12">
                    <c:v>Peru</c:v>
                  </c:pt>
                </c:lvl>
              </c:multiLvlStrCache>
            </c:multiLvlStrRef>
          </c:cat>
          <c:val>
            <c:numRef>
              <c:f>'F3.9'!$E$6:$E$20</c:f>
              <c:numCache>
                <c:formatCode>0%</c:formatCode>
                <c:ptCount val="15"/>
                <c:pt idx="0">
                  <c:v>0.67099999999999993</c:v>
                </c:pt>
                <c:pt idx="1">
                  <c:v>0.71209999999999996</c:v>
                </c:pt>
                <c:pt idx="2">
                  <c:v>0.70310000000000006</c:v>
                </c:pt>
                <c:pt idx="3">
                  <c:v>0.93030000000000002</c:v>
                </c:pt>
                <c:pt idx="4">
                  <c:v>0.9345</c:v>
                </c:pt>
                <c:pt idx="5">
                  <c:v>0.94640000000000002</c:v>
                </c:pt>
                <c:pt idx="6">
                  <c:v>0.9265000000000001</c:v>
                </c:pt>
                <c:pt idx="7">
                  <c:v>0.95689999999999997</c:v>
                </c:pt>
                <c:pt idx="8">
                  <c:v>0.98089999999999999</c:v>
                </c:pt>
                <c:pt idx="9">
                  <c:v>0.97470000000000001</c:v>
                </c:pt>
                <c:pt idx="10">
                  <c:v>0.98257000000000005</c:v>
                </c:pt>
                <c:pt idx="11">
                  <c:v>0.99400000000000011</c:v>
                </c:pt>
                <c:pt idx="12">
                  <c:v>0.81779999999999997</c:v>
                </c:pt>
                <c:pt idx="13">
                  <c:v>0.82689999999999997</c:v>
                </c:pt>
                <c:pt idx="14">
                  <c:v>0.84889999999999999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071-4105-8BB7-6268323406B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80"/>
        <c:overlap val="-20"/>
        <c:axId val="1331748255"/>
        <c:axId val="1331749503"/>
      </c:barChart>
      <c:catAx>
        <c:axId val="1331748255"/>
        <c:scaling>
          <c:orientation val="minMax"/>
        </c:scaling>
        <c:delete val="0"/>
        <c:axPos val="b"/>
        <c:majorGridlines>
          <c:spPr>
            <a:ln w="12700" cap="flat" cmpd="sng" algn="ctr">
              <a:solidFill>
                <a:schemeClr val="bg1"/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none" spc="120" normalizeH="0" baseline="0">
                <a:solidFill>
                  <a:schemeClr val="bg1">
                    <a:lumMod val="50000"/>
                  </a:schemeClr>
                </a:solidFill>
                <a:latin typeface="Gotham Medium" pitchFamily="50" charset="0"/>
                <a:ea typeface="+mn-ea"/>
                <a:cs typeface="Gotham Medium" pitchFamily="50" charset="0"/>
              </a:defRPr>
            </a:pPr>
            <a:endParaRPr lang="en-US"/>
          </a:p>
        </c:txPr>
        <c:crossAx val="1331749503"/>
        <c:crosses val="autoZero"/>
        <c:auto val="1"/>
        <c:lblAlgn val="ctr"/>
        <c:lblOffset val="100"/>
        <c:noMultiLvlLbl val="0"/>
      </c:catAx>
      <c:valAx>
        <c:axId val="1331749503"/>
        <c:scaling>
          <c:orientation val="minMax"/>
          <c:max val="1"/>
          <c:min val="0"/>
        </c:scaling>
        <c:delete val="0"/>
        <c:axPos val="l"/>
        <c:majorGridlines>
          <c:spPr>
            <a:ln w="12700" cap="flat" cmpd="sng" algn="ctr">
              <a:solidFill>
                <a:schemeClr val="bg1"/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cap="none" baseline="0">
                    <a:solidFill>
                      <a:schemeClr val="bg1">
                        <a:lumMod val="50000"/>
                      </a:schemeClr>
                    </a:solidFill>
                    <a:latin typeface="Gotham Medium" pitchFamily="50" charset="0"/>
                    <a:ea typeface="+mn-ea"/>
                    <a:cs typeface="Gotham Medium" pitchFamily="50" charset="0"/>
                  </a:defRPr>
                </a:pPr>
                <a:r>
                  <a:rPr lang="en-US" cap="none" baseline="0"/>
                  <a:t>Percentage of people 50+ with a diagnosis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cap="none" baseline="0">
                  <a:solidFill>
                    <a:schemeClr val="bg1">
                      <a:lumMod val="50000"/>
                    </a:schemeClr>
                  </a:solidFill>
                  <a:latin typeface="Gotham Medium" pitchFamily="50" charset="0"/>
                  <a:ea typeface="+mn-ea"/>
                  <a:cs typeface="Gotham Medium" pitchFamily="50" charset="0"/>
                </a:defRPr>
              </a:pPr>
              <a:endParaRPr lang="en-US"/>
            </a:p>
          </c:txPr>
        </c:title>
        <c:numFmt formatCode="0%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bg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>
                    <a:lumMod val="50000"/>
                  </a:schemeClr>
                </a:solidFill>
                <a:latin typeface="Gotham Medium" pitchFamily="50" charset="0"/>
                <a:ea typeface="+mn-ea"/>
                <a:cs typeface="Gotham Medium" pitchFamily="50" charset="0"/>
              </a:defRPr>
            </a:pPr>
            <a:endParaRPr lang="en-US"/>
          </a:p>
        </c:txPr>
        <c:crossAx val="133174825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4451814853897322"/>
          <c:y val="0.94574850546794331"/>
          <c:w val="0.28344125282478899"/>
          <c:h val="5.406302830793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bg1">
                  <a:lumMod val="50000"/>
                </a:schemeClr>
              </a:solidFill>
              <a:latin typeface="Gotham Medium" pitchFamily="50" charset="0"/>
              <a:ea typeface="+mn-ea"/>
              <a:cs typeface="Gotham Medium" pitchFamily="50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bg1">
              <a:lumMod val="50000"/>
            </a:schemeClr>
          </a:solidFill>
          <a:latin typeface="Gotham Medium" pitchFamily="50" charset="0"/>
          <a:cs typeface="Gotham Medium" pitchFamily="50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908107640391104"/>
          <c:y val="9.8962281757140419E-2"/>
          <c:w val="0.72779929067412985"/>
          <c:h val="0.68209654366129768"/>
        </c:manualLayout>
      </c:layout>
      <c:lineChart>
        <c:grouping val="standard"/>
        <c:varyColors val="0"/>
        <c:ser>
          <c:idx val="1"/>
          <c:order val="1"/>
          <c:tx>
            <c:strRef>
              <c:f>'F2.1 &amp; F2.2'!$H$3</c:f>
              <c:strCache>
                <c:ptCount val="1"/>
                <c:pt idx="0">
                  <c:v>Healthy life expectancy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5.2147543597000863E-2"/>
                  <c:y val="-4.808766343179315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02F-4A76-B0AD-FD4D7A3CAE76}"/>
                </c:ext>
              </c:extLst>
            </c:dLbl>
            <c:dLbl>
              <c:idx val="1"/>
              <c:layout>
                <c:manualLayout>
                  <c:x val="-4.0746463657810858E-2"/>
                  <c:y val="4.06895613653634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02F-4A76-B0AD-FD4D7A3CAE76}"/>
                </c:ext>
              </c:extLst>
            </c:dLbl>
            <c:dLbl>
              <c:idx val="2"/>
              <c:layout>
                <c:manualLayout>
                  <c:x val="-4.5112353396429321E-2"/>
                  <c:y val="2.589335723250399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10A-435E-9D3C-334A6224C9F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accent1"/>
                    </a:solidFill>
                    <a:latin typeface="Gotham Medium" pitchFamily="50" charset="0"/>
                    <a:ea typeface="+mn-ea"/>
                    <a:cs typeface="Gotham Medium" pitchFamily="50" charset="0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'F2.1 &amp; F2.2'!$F$4:$F$6</c:f>
              <c:numCache>
                <c:formatCode>General</c:formatCode>
                <c:ptCount val="3"/>
                <c:pt idx="0">
                  <c:v>2000</c:v>
                </c:pt>
                <c:pt idx="1">
                  <c:v>2010</c:v>
                </c:pt>
                <c:pt idx="2">
                  <c:v>2019</c:v>
                </c:pt>
              </c:numCache>
            </c:numRef>
          </c:cat>
          <c:val>
            <c:numRef>
              <c:f>'F2.1 &amp; F2.2'!$H$4:$H$6</c:f>
              <c:numCache>
                <c:formatCode>0.0</c:formatCode>
                <c:ptCount val="3"/>
                <c:pt idx="0">
                  <c:v>13.326077391874998</c:v>
                </c:pt>
                <c:pt idx="1">
                  <c:v>13.686071511250002</c:v>
                </c:pt>
                <c:pt idx="2">
                  <c:v>13.87711149125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02F-4A76-B0AD-FD4D7A3CAE76}"/>
            </c:ext>
          </c:extLst>
        </c:ser>
        <c:ser>
          <c:idx val="2"/>
          <c:order val="2"/>
          <c:tx>
            <c:strRef>
              <c:f>'F2.1 &amp; F2.2'!$I$3</c:f>
              <c:strCache>
                <c:ptCount val="1"/>
                <c:pt idx="0">
                  <c:v>Quality-of-life index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3.994902216787595E-2"/>
                  <c:y val="5.548576549822278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02F-4A76-B0AD-FD4D7A3CAE76}"/>
                </c:ext>
              </c:extLst>
            </c:dLbl>
            <c:dLbl>
              <c:idx val="1"/>
              <c:layout>
                <c:manualLayout>
                  <c:x val="-3.069143360457981E-2"/>
                  <c:y val="4.06895613653634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02F-4A76-B0AD-FD4D7A3CAE76}"/>
                </c:ext>
              </c:extLst>
            </c:dLbl>
            <c:dLbl>
              <c:idx val="2"/>
              <c:layout>
                <c:manualLayout>
                  <c:x val="-3.9473977170409784E-2"/>
                  <c:y val="4.43886123985782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02F-4A76-B0AD-FD4D7A3CAE76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accent4"/>
                    </a:solidFill>
                    <a:latin typeface="Gotham Medium" pitchFamily="50" charset="0"/>
                    <a:ea typeface="+mn-ea"/>
                    <a:cs typeface="Gotham Medium" pitchFamily="50" charset="0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'F2.1 &amp; F2.2'!$F$4:$F$6</c:f>
              <c:numCache>
                <c:formatCode>General</c:formatCode>
                <c:ptCount val="3"/>
                <c:pt idx="0">
                  <c:v>2000</c:v>
                </c:pt>
                <c:pt idx="1">
                  <c:v>2010</c:v>
                </c:pt>
                <c:pt idx="2">
                  <c:v>2019</c:v>
                </c:pt>
              </c:numCache>
            </c:numRef>
          </c:cat>
          <c:val>
            <c:numRef>
              <c:f>'F2.1 &amp; F2.2'!$I$4:$I$6</c:f>
              <c:numCache>
                <c:formatCode>0.0</c:formatCode>
                <c:ptCount val="3"/>
                <c:pt idx="0">
                  <c:v>7.0579714137063192</c:v>
                </c:pt>
                <c:pt idx="1">
                  <c:v>8.4914287526773098</c:v>
                </c:pt>
                <c:pt idx="2">
                  <c:v>9.6815354869954025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702F-4A76-B0AD-FD4D7A3CAE76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805128927"/>
        <c:axId val="805133503"/>
      </c:lineChart>
      <c:lineChart>
        <c:grouping val="standard"/>
        <c:varyColors val="0"/>
        <c:ser>
          <c:idx val="0"/>
          <c:order val="0"/>
          <c:tx>
            <c:strRef>
              <c:f>'F2.1 &amp; F2.2'!$G$3</c:f>
              <c:strCache>
                <c:ptCount val="1"/>
                <c:pt idx="0">
                  <c:v>Share with individual income above poverty (right axis)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4.0446688355697737E-2"/>
                  <c:y val="5.91848165314376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702F-4A76-B0AD-FD4D7A3CAE76}"/>
                </c:ext>
              </c:extLst>
            </c:dLbl>
            <c:dLbl>
              <c:idx val="1"/>
              <c:layout>
                <c:manualLayout>
                  <c:x val="-3.858052921117059E-2"/>
                  <c:y val="-4.808766343179313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02F-4A76-B0AD-FD4D7A3CAE76}"/>
                </c:ext>
              </c:extLst>
            </c:dLbl>
            <c:dLbl>
              <c:idx val="2"/>
              <c:layout>
                <c:manualLayout>
                  <c:x val="-3.6702970411661137E-2"/>
                  <c:y val="-4.438861239857827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702F-4A76-B0AD-FD4D7A3CAE7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accent2"/>
                    </a:solidFill>
                    <a:latin typeface="Gotham Medium" pitchFamily="50" charset="0"/>
                    <a:ea typeface="+mn-ea"/>
                    <a:cs typeface="Gotham Medium" pitchFamily="50" charset="0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'F2.1 &amp; F2.2'!$F$4:$F$6</c:f>
              <c:numCache>
                <c:formatCode>General</c:formatCode>
                <c:ptCount val="3"/>
                <c:pt idx="0">
                  <c:v>2000</c:v>
                </c:pt>
                <c:pt idx="1">
                  <c:v>2010</c:v>
                </c:pt>
                <c:pt idx="2">
                  <c:v>2019</c:v>
                </c:pt>
              </c:numCache>
            </c:numRef>
          </c:cat>
          <c:val>
            <c:numRef>
              <c:f>'F2.1 &amp; F2.2'!$G$4:$G$6</c:f>
              <c:numCache>
                <c:formatCode>0%</c:formatCode>
                <c:ptCount val="3"/>
                <c:pt idx="0">
                  <c:v>0.52032876733182076</c:v>
                </c:pt>
                <c:pt idx="1">
                  <c:v>0.6050331177562428</c:v>
                </c:pt>
                <c:pt idx="2">
                  <c:v>0.65957574254416251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702F-4A76-B0AD-FD4D7A3CAE76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813380303"/>
        <c:axId val="813377391"/>
      </c:lineChart>
      <c:catAx>
        <c:axId val="8051289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>
                    <a:lumMod val="50000"/>
                  </a:schemeClr>
                </a:solidFill>
                <a:latin typeface="Gotham Medium" pitchFamily="50" charset="0"/>
                <a:ea typeface="+mn-ea"/>
                <a:cs typeface="Gotham Medium" pitchFamily="50" charset="0"/>
              </a:defRPr>
            </a:pPr>
            <a:endParaRPr lang="en-US"/>
          </a:p>
        </c:txPr>
        <c:crossAx val="805133503"/>
        <c:crosses val="autoZero"/>
        <c:auto val="1"/>
        <c:lblAlgn val="ctr"/>
        <c:lblOffset val="100"/>
        <c:noMultiLvlLbl val="0"/>
      </c:catAx>
      <c:valAx>
        <c:axId val="8051335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Gotham Medium" pitchFamily="50" charset="0"/>
                    <a:ea typeface="+mn-ea"/>
                    <a:cs typeface="Gotham Medium" pitchFamily="50" charset="0"/>
                  </a:defRPr>
                </a:pPr>
                <a:r>
                  <a:rPr lang="en-US"/>
                  <a:t>Quality-of-life index (years) 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bg1">
                      <a:lumMod val="50000"/>
                    </a:schemeClr>
                  </a:solidFill>
                  <a:latin typeface="Gotham Medium" pitchFamily="50" charset="0"/>
                  <a:ea typeface="+mn-ea"/>
                  <a:cs typeface="Gotham Medium" pitchFamily="50" charset="0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>
                    <a:lumMod val="50000"/>
                  </a:schemeClr>
                </a:solidFill>
                <a:latin typeface="Gotham Medium" pitchFamily="50" charset="0"/>
                <a:ea typeface="+mn-ea"/>
                <a:cs typeface="Gotham Medium" pitchFamily="50" charset="0"/>
              </a:defRPr>
            </a:pPr>
            <a:endParaRPr lang="en-US"/>
          </a:p>
        </c:txPr>
        <c:crossAx val="805128927"/>
        <c:crosses val="autoZero"/>
        <c:crossBetween val="between"/>
      </c:valAx>
      <c:valAx>
        <c:axId val="813377391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Gotham Medium" pitchFamily="50" charset="0"/>
                    <a:ea typeface="+mn-ea"/>
                    <a:cs typeface="Gotham Medium" pitchFamily="50" charset="0"/>
                  </a:defRPr>
                </a:pPr>
                <a:r>
                  <a:rPr lang="en-US"/>
                  <a:t>Share of Population </a:t>
                </a:r>
              </a:p>
            </c:rich>
          </c:tx>
          <c:layout>
            <c:manualLayout>
              <c:xMode val="edge"/>
              <c:yMode val="edge"/>
              <c:x val="0.9481992552819144"/>
              <c:y val="0.2314193317067217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bg1">
                      <a:lumMod val="50000"/>
                    </a:schemeClr>
                  </a:solidFill>
                  <a:latin typeface="Gotham Medium" pitchFamily="50" charset="0"/>
                  <a:ea typeface="+mn-ea"/>
                  <a:cs typeface="Gotham Medium" pitchFamily="50" charset="0"/>
                </a:defRPr>
              </a:pPr>
              <a:endParaRPr lang="en-US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>
                    <a:lumMod val="50000"/>
                  </a:schemeClr>
                </a:solidFill>
                <a:latin typeface="Gotham Medium" pitchFamily="50" charset="0"/>
                <a:ea typeface="+mn-ea"/>
                <a:cs typeface="Gotham Medium" pitchFamily="50" charset="0"/>
              </a:defRPr>
            </a:pPr>
            <a:endParaRPr lang="en-US"/>
          </a:p>
        </c:txPr>
        <c:crossAx val="813380303"/>
        <c:crosses val="max"/>
        <c:crossBetween val="between"/>
      </c:valAx>
      <c:catAx>
        <c:axId val="813380303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813377391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3482327157046055"/>
          <c:w val="1"/>
          <c:h val="0.1419072394736568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bg1">
                  <a:lumMod val="50000"/>
                </a:schemeClr>
              </a:solidFill>
              <a:latin typeface="Gotham Medium" pitchFamily="50" charset="0"/>
              <a:ea typeface="+mn-ea"/>
              <a:cs typeface="Gotham Medium" pitchFamily="50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chemeClr val="bg1">
              <a:lumMod val="50000"/>
            </a:schemeClr>
          </a:solidFill>
          <a:latin typeface="Gotham Medium" pitchFamily="50" charset="0"/>
          <a:cs typeface="Gotham Medium" pitchFamily="50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3115045898853582E-2"/>
          <c:y val="9.3231023907884805E-2"/>
          <c:w val="0.88487153111314487"/>
          <c:h val="0.4030717401927892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'F3.10'!$E$4</c:f>
              <c:strCache>
                <c:ptCount val="1"/>
                <c:pt idx="0">
                  <c:v>HAQ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solidFill>
                <a:schemeClr val="bg1"/>
              </a:solidFill>
            </a:ln>
            <a:effectLst/>
          </c:spPr>
          <c:invertIfNegative val="0"/>
          <c:dPt>
            <c:idx val="5"/>
            <c:invertIfNegative val="0"/>
            <c:bubble3D val="0"/>
            <c:spPr>
              <a:solidFill>
                <a:schemeClr val="accent2"/>
              </a:solidFill>
              <a:ln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8AD4-4036-B2E1-1F792BAC325E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2"/>
              </a:solidFill>
              <a:ln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8AD4-4036-B2E1-1F792BAC325E}"/>
              </c:ext>
            </c:extLst>
          </c:dPt>
          <c:dPt>
            <c:idx val="28"/>
            <c:invertIfNegative val="0"/>
            <c:bubble3D val="0"/>
            <c:spPr>
              <a:solidFill>
                <a:schemeClr val="accent2"/>
              </a:solidFill>
              <a:ln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8AD4-4036-B2E1-1F792BAC325E}"/>
              </c:ext>
            </c:extLst>
          </c:dPt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Gotham Medium" pitchFamily="50" charset="0"/>
                    <a:ea typeface="+mn-ea"/>
                    <a:cs typeface="Gotham Medium" pitchFamily="50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'F3.10'!$C$5:$C$33</c:f>
              <c:strCache>
                <c:ptCount val="29"/>
                <c:pt idx="0">
                  <c:v>Haiti</c:v>
                </c:pt>
                <c:pt idx="1">
                  <c:v>Honduras</c:v>
                </c:pt>
                <c:pt idx="2">
                  <c:v>Bolivia</c:v>
                </c:pt>
                <c:pt idx="3">
                  <c:v>Guyana</c:v>
                </c:pt>
                <c:pt idx="4">
                  <c:v>Guatemala</c:v>
                </c:pt>
                <c:pt idx="5">
                  <c:v>Global</c:v>
                </c:pt>
                <c:pt idx="6">
                  <c:v>Suriname</c:v>
                </c:pt>
                <c:pt idx="7">
                  <c:v>Belize</c:v>
                </c:pt>
                <c:pt idx="8">
                  <c:v>Paraguay</c:v>
                </c:pt>
                <c:pt idx="9">
                  <c:v>Dominican Republic</c:v>
                </c:pt>
                <c:pt idx="10">
                  <c:v>Nicaragua</c:v>
                </c:pt>
                <c:pt idx="11">
                  <c:v>Latin America and the Caribbean</c:v>
                </c:pt>
                <c:pt idx="12">
                  <c:v>Jamaica</c:v>
                </c:pt>
                <c:pt idx="13">
                  <c:v>Ecuador</c:v>
                </c:pt>
                <c:pt idx="14">
                  <c:v>El Salvador</c:v>
                </c:pt>
                <c:pt idx="15">
                  <c:v>Brazil</c:v>
                </c:pt>
                <c:pt idx="16">
                  <c:v>Peru</c:v>
                </c:pt>
                <c:pt idx="17">
                  <c:v>Trinidad and Tobago</c:v>
                </c:pt>
                <c:pt idx="18">
                  <c:v>Mexico</c:v>
                </c:pt>
                <c:pt idx="19">
                  <c:v>Bahamas</c:v>
                </c:pt>
                <c:pt idx="20">
                  <c:v>Venezuela</c:v>
                </c:pt>
                <c:pt idx="21">
                  <c:v>Argentina</c:v>
                </c:pt>
                <c:pt idx="22">
                  <c:v>Panama</c:v>
                </c:pt>
                <c:pt idx="23">
                  <c:v>Colombia</c:v>
                </c:pt>
                <c:pt idx="24">
                  <c:v>Barbados</c:v>
                </c:pt>
                <c:pt idx="25">
                  <c:v>Uruguay</c:v>
                </c:pt>
                <c:pt idx="26">
                  <c:v>Costa Rica</c:v>
                </c:pt>
                <c:pt idx="27">
                  <c:v>Chile</c:v>
                </c:pt>
                <c:pt idx="28">
                  <c:v>OECD Countries</c:v>
                </c:pt>
              </c:strCache>
            </c:strRef>
          </c:cat>
          <c:val>
            <c:numRef>
              <c:f>'F3.10'!$E$5:$E$33</c:f>
              <c:numCache>
                <c:formatCode>0.0</c:formatCode>
                <c:ptCount val="29"/>
                <c:pt idx="0">
                  <c:v>32.1</c:v>
                </c:pt>
                <c:pt idx="1">
                  <c:v>46.5</c:v>
                </c:pt>
                <c:pt idx="2">
                  <c:v>48.8</c:v>
                </c:pt>
                <c:pt idx="3">
                  <c:v>49.8</c:v>
                </c:pt>
                <c:pt idx="4">
                  <c:v>51.5</c:v>
                </c:pt>
                <c:pt idx="5">
                  <c:v>54.4</c:v>
                </c:pt>
                <c:pt idx="6">
                  <c:v>54.5</c:v>
                </c:pt>
                <c:pt idx="7">
                  <c:v>55.7</c:v>
                </c:pt>
                <c:pt idx="8">
                  <c:v>56.7</c:v>
                </c:pt>
                <c:pt idx="9">
                  <c:v>61.2</c:v>
                </c:pt>
                <c:pt idx="10">
                  <c:v>61.2</c:v>
                </c:pt>
                <c:pt idx="11">
                  <c:v>61.8</c:v>
                </c:pt>
                <c:pt idx="12">
                  <c:v>62</c:v>
                </c:pt>
                <c:pt idx="13">
                  <c:v>62.2</c:v>
                </c:pt>
                <c:pt idx="14">
                  <c:v>63.2</c:v>
                </c:pt>
                <c:pt idx="15">
                  <c:v>63.8</c:v>
                </c:pt>
                <c:pt idx="16">
                  <c:v>64.3</c:v>
                </c:pt>
                <c:pt idx="17">
                  <c:v>64.3</c:v>
                </c:pt>
                <c:pt idx="18">
                  <c:v>66.3</c:v>
                </c:pt>
                <c:pt idx="19">
                  <c:v>66.400000000000006</c:v>
                </c:pt>
                <c:pt idx="20">
                  <c:v>67.8</c:v>
                </c:pt>
                <c:pt idx="21">
                  <c:v>68.099999999999994</c:v>
                </c:pt>
                <c:pt idx="22">
                  <c:v>68.3</c:v>
                </c:pt>
                <c:pt idx="23">
                  <c:v>68.5</c:v>
                </c:pt>
                <c:pt idx="24">
                  <c:v>70.8</c:v>
                </c:pt>
                <c:pt idx="25">
                  <c:v>71</c:v>
                </c:pt>
                <c:pt idx="26">
                  <c:v>73.7</c:v>
                </c:pt>
                <c:pt idx="27">
                  <c:v>77.900000000000006</c:v>
                </c:pt>
                <c:pt idx="28">
                  <c:v>86.17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AD4-4036-B2E1-1F792BAC32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252807391"/>
        <c:axId val="1252811135"/>
      </c:barChart>
      <c:catAx>
        <c:axId val="125280739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bg1"/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bg1">
                    <a:lumMod val="50000"/>
                  </a:schemeClr>
                </a:solidFill>
                <a:latin typeface="Gotham Medium" pitchFamily="50" charset="0"/>
                <a:ea typeface="+mn-ea"/>
                <a:cs typeface="Gotham Medium" pitchFamily="50" charset="0"/>
              </a:defRPr>
            </a:pPr>
            <a:endParaRPr lang="en-US"/>
          </a:p>
        </c:txPr>
        <c:crossAx val="1252811135"/>
        <c:crosses val="autoZero"/>
        <c:auto val="1"/>
        <c:lblAlgn val="ctr"/>
        <c:lblOffset val="100"/>
        <c:noMultiLvlLbl val="0"/>
      </c:catAx>
      <c:valAx>
        <c:axId val="1252811135"/>
        <c:scaling>
          <c:orientation val="minMax"/>
        </c:scaling>
        <c:delete val="0"/>
        <c:axPos val="l"/>
        <c:majorGridlines>
          <c:spPr>
            <a:ln w="12700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Gotham Medium" pitchFamily="50" charset="0"/>
                    <a:ea typeface="+mn-ea"/>
                    <a:cs typeface="Gotham Medium" pitchFamily="50" charset="0"/>
                  </a:defRPr>
                </a:pPr>
                <a:r>
                  <a:rPr lang="en-US"/>
                  <a:t>Access and quality index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bg1">
                      <a:lumMod val="50000"/>
                    </a:schemeClr>
                  </a:solidFill>
                  <a:latin typeface="Gotham Medium" pitchFamily="50" charset="0"/>
                  <a:ea typeface="+mn-ea"/>
                  <a:cs typeface="Gotham Medium" pitchFamily="50" charset="0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>
                    <a:lumMod val="50000"/>
                  </a:schemeClr>
                </a:solidFill>
                <a:latin typeface="Gotham Medium" pitchFamily="50" charset="0"/>
                <a:ea typeface="+mn-ea"/>
                <a:cs typeface="Gotham Medium" pitchFamily="50" charset="0"/>
              </a:defRPr>
            </a:pPr>
            <a:endParaRPr lang="en-US"/>
          </a:p>
        </c:txPr>
        <c:crossAx val="125280739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chemeClr val="bg1">
              <a:lumMod val="50000"/>
            </a:schemeClr>
          </a:solidFill>
          <a:latin typeface="Gotham Medium" pitchFamily="50" charset="0"/>
          <a:cs typeface="Gotham Medium" pitchFamily="50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649794636022121E-2"/>
          <c:y val="9.8324517127666738E-2"/>
          <c:w val="0.88641531649779015"/>
          <c:h val="0.73354214180475108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11E96A05-5BBC-445E-BEA9-90746A2E272E}" type="CELLRANGE">
                      <a:rPr lang="en-US"/>
                      <a:pPr/>
                      <a:t>[]</a:t>
                    </a:fld>
                    <a:endParaRPr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E66A-4761-B936-87E34D76201C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480432BF-2A0F-4A3A-8E26-67C3EE0B9F8F}" type="CELLRANGE">
                      <a:rPr lang="en-US"/>
                      <a:pPr/>
                      <a:t>[]</a:t>
                    </a:fld>
                    <a:endParaRPr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E66A-4761-B936-87E34D76201C}"/>
                </c:ext>
              </c:extLst>
            </c:dLbl>
            <c:dLbl>
              <c:idx val="2"/>
              <c:layout>
                <c:manualLayout>
                  <c:x val="-6.114679344814529E-2"/>
                  <c:y val="6.3652112636172296E-3"/>
                </c:manualLayout>
              </c:layout>
              <c:tx>
                <c:rich>
                  <a:bodyPr/>
                  <a:lstStyle/>
                  <a:p>
                    <a:fld id="{313BC968-A776-4B93-AA43-8F42855785CE}" type="CELLRANGE">
                      <a:rPr lang="en-US"/>
                      <a:pPr/>
                      <a:t>[]</a:t>
                    </a:fld>
                    <a:endParaRPr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E66A-4761-B936-87E34D76201C}"/>
                </c:ext>
              </c:extLst>
            </c:dLbl>
            <c:dLbl>
              <c:idx val="3"/>
              <c:layout>
                <c:manualLayout>
                  <c:x val="0"/>
                  <c:y val="-1.9095633790851687E-2"/>
                </c:manualLayout>
              </c:layout>
              <c:tx>
                <c:rich>
                  <a:bodyPr/>
                  <a:lstStyle/>
                  <a:p>
                    <a:fld id="{6E44BA28-7D45-427C-B671-5860DC8E1A0B}" type="CELLRANGE">
                      <a:rPr lang="en-US"/>
                      <a:pPr/>
                      <a:t>[]</a:t>
                    </a:fld>
                    <a:endParaRPr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E66A-4761-B936-87E34D76201C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1C3B9AED-ED46-47E4-8A7E-C81200A37090}" type="CELLRANGE">
                      <a:rPr lang="en-US"/>
                      <a:pPr/>
                      <a:t>[]</a:t>
                    </a:fld>
                    <a:endParaRPr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E66A-4761-B936-87E34D76201C}"/>
                </c:ext>
              </c:extLst>
            </c:dLbl>
            <c:dLbl>
              <c:idx val="5"/>
              <c:layout>
                <c:manualLayout>
                  <c:x val="-2.0382264482715053E-2"/>
                  <c:y val="3.1826056318086146E-2"/>
                </c:manualLayout>
              </c:layout>
              <c:tx>
                <c:rich>
                  <a:bodyPr/>
                  <a:lstStyle/>
                  <a:p>
                    <a:fld id="{182F21E8-2F5E-4791-891A-52D6440C31DB}" type="CELLRANGE">
                      <a:rPr lang="en-US"/>
                      <a:pPr/>
                      <a:t>[]</a:t>
                    </a:fld>
                    <a:endParaRPr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E66A-4761-B936-87E34D76201C}"/>
                </c:ext>
              </c:extLst>
            </c:dLbl>
            <c:dLbl>
              <c:idx val="6"/>
              <c:layout>
                <c:manualLayout>
                  <c:x val="-0.16620466421109201"/>
                  <c:y val="5.2082020173655381E-2"/>
                </c:manualLayout>
              </c:layout>
              <c:tx>
                <c:rich>
                  <a:bodyPr/>
                  <a:lstStyle/>
                  <a:p>
                    <a:fld id="{40A66B5C-B9EA-4F0B-B84C-09C51B929406}" type="CELLRANGE">
                      <a:rPr lang="en-US"/>
                      <a:pPr/>
                      <a:t>[]</a:t>
                    </a:fld>
                    <a:endParaRPr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E66A-4761-B936-87E34D76201C}"/>
                </c:ext>
              </c:extLst>
            </c:dLbl>
            <c:dLbl>
              <c:idx val="7"/>
              <c:layout>
                <c:manualLayout>
                  <c:x val="-1.3588019351850972E-16"/>
                  <c:y val="-6.3652112636172296E-3"/>
                </c:manualLayout>
              </c:layout>
              <c:tx>
                <c:rich>
                  <a:bodyPr/>
                  <a:lstStyle/>
                  <a:p>
                    <a:fld id="{4F061748-3A5C-4546-9612-6DBF72367680}" type="CELLRANGE">
                      <a:rPr lang="en-US"/>
                      <a:pPr/>
                      <a:t>[]</a:t>
                    </a:fld>
                    <a:endParaRPr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E66A-4761-B936-87E34D76201C}"/>
                </c:ext>
              </c:extLst>
            </c:dLbl>
            <c:dLbl>
              <c:idx val="8"/>
              <c:layout>
                <c:manualLayout>
                  <c:x val="-7.5497247908330142E-17"/>
                  <c:y val="5.7428475746111339E-2"/>
                </c:manualLayout>
              </c:layout>
              <c:tx>
                <c:rich>
                  <a:bodyPr/>
                  <a:lstStyle/>
                  <a:p>
                    <a:fld id="{D01BACAD-CAEE-4427-97B5-3EDF738D310A}" type="CELLRANGE">
                      <a:rPr lang="en-US"/>
                      <a:pPr/>
                      <a:t>[]</a:t>
                    </a:fld>
                    <a:endParaRPr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E66A-4761-B936-87E34D76201C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E554CBC8-9E00-4211-AE9E-A90AAB87FF95}" type="CELLRANGE">
                      <a:rPr lang="en-US"/>
                      <a:pPr/>
                      <a:t>[]</a:t>
                    </a:fld>
                    <a:endParaRPr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E66A-4761-B936-87E34D76201C}"/>
                </c:ext>
              </c:extLst>
            </c:dLbl>
            <c:dLbl>
              <c:idx val="10"/>
              <c:layout>
                <c:manualLayout>
                  <c:x val="-3.9121753121471668E-2"/>
                  <c:y val="-0.10134436896372589"/>
                </c:manualLayout>
              </c:layout>
              <c:tx>
                <c:rich>
                  <a:bodyPr/>
                  <a:lstStyle/>
                  <a:p>
                    <a:fld id="{5359DE57-AB67-47AB-ABDC-4E61A8CC47C4}" type="CELLRANGE">
                      <a:rPr lang="en-US"/>
                      <a:pPr/>
                      <a:t>[]</a:t>
                    </a:fld>
                    <a:endParaRPr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E66A-4761-B936-87E34D76201C}"/>
                </c:ext>
              </c:extLst>
            </c:dLbl>
            <c:dLbl>
              <c:idx val="11"/>
              <c:layout>
                <c:manualLayout>
                  <c:x val="-0.11825859738570425"/>
                  <c:y val="-2.3931623931623933E-2"/>
                </c:manualLayout>
              </c:layout>
              <c:tx>
                <c:rich>
                  <a:bodyPr/>
                  <a:lstStyle/>
                  <a:p>
                    <a:fld id="{6C881A17-7893-4F25-AA07-641ED19F7128}" type="CELLRANGE">
                      <a:rPr lang="en-US"/>
                      <a:pPr/>
                      <a:t>[]</a:t>
                    </a:fld>
                    <a:endParaRPr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E66A-4761-B936-87E34D76201C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fld id="{9D6A41FE-4F48-43FD-82B2-59D355B186E8}" type="CELLRANGE">
                      <a:rPr lang="en-US"/>
                      <a:pPr/>
                      <a:t>[]</a:t>
                    </a:fld>
                    <a:endParaRPr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D-E66A-4761-B936-87E34D76201C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fld id="{DD62ABAC-BA9B-43FF-B8E8-AC23A26F9A01}" type="CELLRANGE">
                      <a:rPr lang="en-US"/>
                      <a:pPr/>
                      <a:t>[]</a:t>
                    </a:fld>
                    <a:endParaRPr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E66A-4761-B936-87E34D76201C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fld id="{F881E5E6-3398-4525-88F3-989101C9D242}" type="CELLRANGE">
                      <a:rPr lang="en-US"/>
                      <a:pPr/>
                      <a:t>[]</a:t>
                    </a:fld>
                    <a:endParaRPr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F-E66A-4761-B936-87E34D76201C}"/>
                </c:ext>
              </c:extLst>
            </c:dLbl>
            <c:dLbl>
              <c:idx val="15"/>
              <c:layout>
                <c:manualLayout>
                  <c:x val="-7.5497247908330142E-17"/>
                  <c:y val="-1.6890728160620982E-2"/>
                </c:manualLayout>
              </c:layout>
              <c:tx>
                <c:rich>
                  <a:bodyPr/>
                  <a:lstStyle/>
                  <a:p>
                    <a:fld id="{29C7F59B-099C-40CB-BCB3-C2C9075815AE}" type="CELLRANGE">
                      <a:rPr lang="en-US"/>
                      <a:pPr/>
                      <a:t>[]</a:t>
                    </a:fld>
                    <a:endParaRPr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0-E66A-4761-B936-87E34D76201C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fld id="{4203C18D-F9EF-411C-819D-03B3EE284ED2}" type="CELLRANGE">
                      <a:rPr lang="en-US"/>
                      <a:pPr/>
                      <a:t>[]</a:t>
                    </a:fld>
                    <a:endParaRPr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1-E66A-4761-B936-87E34D76201C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fld id="{7F21A1D5-3F8A-49B7-B238-597FA0DC2943}" type="CELLRANGE">
                      <a:rPr lang="en-US"/>
                      <a:pPr/>
                      <a:t>[]</a:t>
                    </a:fld>
                    <a:endParaRPr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0-E66A-4761-B936-87E34D76201C}"/>
                </c:ext>
              </c:extLst>
            </c:dLbl>
            <c:dLbl>
              <c:idx val="18"/>
              <c:layout>
                <c:manualLayout>
                  <c:x val="0"/>
                  <c:y val="-1.6890728160620982E-2"/>
                </c:manualLayout>
              </c:layout>
              <c:tx>
                <c:rich>
                  <a:bodyPr/>
                  <a:lstStyle/>
                  <a:p>
                    <a:fld id="{D01DCF86-EB3C-4901-A61E-DA0A86AB82AF}" type="CELLRANGE">
                      <a:rPr lang="en-US"/>
                      <a:pPr/>
                      <a:t>[]</a:t>
                    </a:fld>
                    <a:endParaRPr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2-E66A-4761-B936-87E34D76201C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fld id="{B9618893-2591-4F82-A242-7D2104056F61}" type="CELLRANGE">
                      <a:rPr lang="en-US"/>
                      <a:pPr/>
                      <a:t>[]</a:t>
                    </a:fld>
                    <a:endParaRPr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3-E66A-4761-B936-87E34D76201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Gotham Medium" pitchFamily="50" charset="0"/>
                    <a:ea typeface="+mn-ea"/>
                    <a:cs typeface="Gotham Medium" pitchFamily="50" charset="0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61176015688023877"/>
                  <c:y val="-7.6598392005861354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bg1">
                          <a:lumMod val="50000"/>
                        </a:schemeClr>
                      </a:solidFill>
                      <a:latin typeface="Gotham Medium" pitchFamily="50" charset="0"/>
                      <a:ea typeface="+mn-ea"/>
                      <a:cs typeface="Gotham Medium" pitchFamily="50" charset="0"/>
                    </a:defRPr>
                  </a:pPr>
                  <a:endParaRPr lang="en-US"/>
                </a:p>
              </c:txPr>
            </c:trendlineLbl>
          </c:trendline>
          <c:xVal>
            <c:numRef>
              <c:f>'F3.11'!$E$3:$E$22</c:f>
              <c:numCache>
                <c:formatCode>0.00</c:formatCode>
                <c:ptCount val="20"/>
                <c:pt idx="0">
                  <c:v>2.6207413942089</c:v>
                </c:pt>
                <c:pt idx="1">
                  <c:v>1.4142135623730951</c:v>
                </c:pt>
                <c:pt idx="2">
                  <c:v>2.0396489026555056</c:v>
                </c:pt>
                <c:pt idx="3">
                  <c:v>2.401873910352005</c:v>
                </c:pt>
                <c:pt idx="4">
                  <c:v>1.8171205928321397</c:v>
                </c:pt>
                <c:pt idx="5">
                  <c:v>2.4494897427831779</c:v>
                </c:pt>
                <c:pt idx="6">
                  <c:v>1.5130857494229015</c:v>
                </c:pt>
                <c:pt idx="7">
                  <c:v>2.0396489026555056</c:v>
                </c:pt>
                <c:pt idx="8">
                  <c:v>1.6983813295649526</c:v>
                </c:pt>
                <c:pt idx="9">
                  <c:v>1.4142135623730951</c:v>
                </c:pt>
                <c:pt idx="10">
                  <c:v>1.5874010519681996</c:v>
                </c:pt>
                <c:pt idx="11">
                  <c:v>1.3480061545972777</c:v>
                </c:pt>
                <c:pt idx="12">
                  <c:v>1.8171205928321397</c:v>
                </c:pt>
                <c:pt idx="13">
                  <c:v>1.4142135623730951</c:v>
                </c:pt>
                <c:pt idx="14">
                  <c:v>1.8171205928321397</c:v>
                </c:pt>
                <c:pt idx="15">
                  <c:v>1.6983813295649526</c:v>
                </c:pt>
                <c:pt idx="16">
                  <c:v>1.6983813295649526</c:v>
                </c:pt>
                <c:pt idx="17">
                  <c:v>1.906368585993873</c:v>
                </c:pt>
                <c:pt idx="18">
                  <c:v>2.5697965868506505</c:v>
                </c:pt>
              </c:numCache>
            </c:numRef>
          </c:xVal>
          <c:yVal>
            <c:numRef>
              <c:f>'F3.11'!$D$3:$D$22</c:f>
              <c:numCache>
                <c:formatCode>0.0</c:formatCode>
                <c:ptCount val="20"/>
                <c:pt idx="0">
                  <c:v>11.333852100556847</c:v>
                </c:pt>
                <c:pt idx="1">
                  <c:v>7.1517409705959283</c:v>
                </c:pt>
                <c:pt idx="2">
                  <c:v>12.757952300682382</c:v>
                </c:pt>
                <c:pt idx="3">
                  <c:v>13.527776533635111</c:v>
                </c:pt>
                <c:pt idx="4">
                  <c:v>8.6374243916779267</c:v>
                </c:pt>
                <c:pt idx="5">
                  <c:v>11.870703758188261</c:v>
                </c:pt>
                <c:pt idx="6">
                  <c:v>10.10851481023329</c:v>
                </c:pt>
                <c:pt idx="7">
                  <c:v>9.8985990717720203</c:v>
                </c:pt>
                <c:pt idx="8">
                  <c:v>7.6894026033828249</c:v>
                </c:pt>
                <c:pt idx="9">
                  <c:v>4.7111988695761529</c:v>
                </c:pt>
                <c:pt idx="10">
                  <c:v>6.1329208504973245</c:v>
                </c:pt>
                <c:pt idx="11">
                  <c:v>2.4594769638364631</c:v>
                </c:pt>
                <c:pt idx="12">
                  <c:v>7.7158894869551222</c:v>
                </c:pt>
                <c:pt idx="13">
                  <c:v>2.2407245899376589</c:v>
                </c:pt>
                <c:pt idx="14">
                  <c:v>13.746109741452107</c:v>
                </c:pt>
                <c:pt idx="15">
                  <c:v>10.400585063305407</c:v>
                </c:pt>
                <c:pt idx="16">
                  <c:v>10.000771403295552</c:v>
                </c:pt>
                <c:pt idx="17">
                  <c:v>5.4340772353503137</c:v>
                </c:pt>
                <c:pt idx="18">
                  <c:v>12.894569722781034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'F3.11'!$A$3:$A$22</c15:f>
                <c15:dlblRangeCache>
                  <c:ptCount val="20"/>
                  <c:pt idx="0">
                    <c:v>Argentina</c:v>
                  </c:pt>
                  <c:pt idx="1">
                    <c:v>Bolivia</c:v>
                  </c:pt>
                  <c:pt idx="2">
                    <c:v>Brazil</c:v>
                  </c:pt>
                  <c:pt idx="3">
                    <c:v>Chile</c:v>
                  </c:pt>
                  <c:pt idx="4">
                    <c:v>Colombia</c:v>
                  </c:pt>
                  <c:pt idx="5">
                    <c:v>Costa Rica</c:v>
                  </c:pt>
                  <c:pt idx="6">
                    <c:v>Dominican Republic</c:v>
                  </c:pt>
                  <c:pt idx="7">
                    <c:v>Ecuador</c:v>
                  </c:pt>
                  <c:pt idx="8">
                    <c:v>El Salvador</c:v>
                  </c:pt>
                  <c:pt idx="9">
                    <c:v>Guatemala</c:v>
                  </c:pt>
                  <c:pt idx="10">
                    <c:v>Guyana</c:v>
                  </c:pt>
                  <c:pt idx="11">
                    <c:v>Honduras</c:v>
                  </c:pt>
                  <c:pt idx="12">
                    <c:v>Mexico</c:v>
                  </c:pt>
                  <c:pt idx="13">
                    <c:v>Nicaragua</c:v>
                  </c:pt>
                  <c:pt idx="14">
                    <c:v>Panama</c:v>
                  </c:pt>
                  <c:pt idx="15">
                    <c:v>Paraguay</c:v>
                  </c:pt>
                  <c:pt idx="16">
                    <c:v>Peru</c:v>
                  </c:pt>
                  <c:pt idx="17">
                    <c:v>Suriname</c:v>
                  </c:pt>
                  <c:pt idx="18">
                    <c:v>Uruguay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C-E66A-4761-B936-87E34D7620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25005312"/>
        <c:axId val="1425005728"/>
      </c:scatterChart>
      <c:valAx>
        <c:axId val="1425005312"/>
        <c:scaling>
          <c:orientation val="minMax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>
                    <a:lumMod val="50000"/>
                  </a:schemeClr>
                </a:solidFill>
                <a:latin typeface="Gotham Medium" pitchFamily="50" charset="0"/>
                <a:ea typeface="+mn-ea"/>
                <a:cs typeface="Gotham Medium" pitchFamily="50" charset="0"/>
              </a:defRPr>
            </a:pPr>
            <a:endParaRPr lang="en-US"/>
          </a:p>
        </c:txPr>
        <c:crossAx val="1425005728"/>
        <c:crosses val="autoZero"/>
        <c:crossBetween val="midCat"/>
      </c:valAx>
      <c:valAx>
        <c:axId val="14250057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>
                    <a:lumMod val="50000"/>
                  </a:schemeClr>
                </a:solidFill>
                <a:latin typeface="Gotham Medium" pitchFamily="50" charset="0"/>
                <a:ea typeface="+mn-ea"/>
                <a:cs typeface="Gotham Medium" pitchFamily="50" charset="0"/>
              </a:defRPr>
            </a:pPr>
            <a:endParaRPr lang="en-US"/>
          </a:p>
        </c:txPr>
        <c:crossAx val="142500531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chemeClr val="bg1">
              <a:lumMod val="50000"/>
            </a:schemeClr>
          </a:solidFill>
          <a:latin typeface="Gotham Medium" pitchFamily="50" charset="0"/>
          <a:cs typeface="Gotham Medium" pitchFamily="50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1655027380394188E-2"/>
          <c:y val="0.18800797196798766"/>
          <c:w val="0.90299112701298612"/>
          <c:h val="0.53643428294393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'F4.1'!$B$3</c:f>
              <c:strCache>
                <c:ptCount val="1"/>
                <c:pt idx="0">
                  <c:v>Women</c:v>
                </c:pt>
              </c:strCache>
            </c:strRef>
          </c:tx>
          <c:spPr>
            <a:solidFill>
              <a:schemeClr val="tx2"/>
            </a:solidFill>
            <a:ln>
              <a:noFill/>
            </a:ln>
          </c:spPr>
          <c:invertIfNegative val="0"/>
          <c:dPt>
            <c:idx val="4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6AD3-644B-9E44-8C9BB33B04EB}"/>
              </c:ext>
            </c:extLst>
          </c:dPt>
          <c:cat>
            <c:strLit>
              <c:ptCount val="26"/>
              <c:pt idx="0">
                <c:v>Bolivia</c:v>
              </c:pt>
              <c:pt idx="1">
                <c:v>Haiti</c:v>
              </c:pt>
              <c:pt idx="2">
                <c:v>El Salvador</c:v>
              </c:pt>
              <c:pt idx="3">
                <c:v>Venezuela</c:v>
              </c:pt>
              <c:pt idx="4">
                <c:v>Antigua and Barbuda</c:v>
              </c:pt>
              <c:pt idx="5">
                <c:v>Ecuador</c:v>
              </c:pt>
              <c:pt idx="6">
                <c:v>Guatemala</c:v>
              </c:pt>
              <c:pt idx="7">
                <c:v>Guyana</c:v>
              </c:pt>
              <c:pt idx="8">
                <c:v>Nicaragua</c:v>
              </c:pt>
              <c:pt idx="9">
                <c:v>Paraguay</c:v>
              </c:pt>
              <c:pt idx="10">
                <c:v>Surinam</c:v>
              </c:pt>
              <c:pt idx="11">
                <c:v>Trinidad and Tobago</c:v>
              </c:pt>
              <c:pt idx="12">
                <c:v>Uruguay</c:v>
              </c:pt>
              <c:pt idx="13">
                <c:v>Colombia</c:v>
              </c:pt>
              <c:pt idx="14">
                <c:v>Panama</c:v>
              </c:pt>
              <c:pt idx="15">
                <c:v>Argentina</c:v>
              </c:pt>
              <c:pt idx="16">
                <c:v>Brazil</c:v>
              </c:pt>
              <c:pt idx="17">
                <c:v>Chile</c:v>
              </c:pt>
              <c:pt idx="18">
                <c:v>Honduras</c:v>
              </c:pt>
              <c:pt idx="19">
                <c:v>Jamaica</c:v>
              </c:pt>
              <c:pt idx="20">
                <c:v>Bahamas</c:v>
              </c:pt>
              <c:pt idx="21">
                <c:v>Belize</c:v>
              </c:pt>
              <c:pt idx="22">
                <c:v>Costa Rica</c:v>
              </c:pt>
              <c:pt idx="23">
                <c:v>Mexico</c:v>
              </c:pt>
              <c:pt idx="24">
                <c:v>Peru</c:v>
              </c:pt>
              <c:pt idx="25">
                <c:v>Barbados</c:v>
              </c:pt>
            </c:strLit>
          </c:cat>
          <c:val>
            <c:numRef>
              <c:f>'F4.1'!$B$4:$B$29</c:f>
              <c:numCache>
                <c:formatCode>General</c:formatCode>
                <c:ptCount val="26"/>
                <c:pt idx="0">
                  <c:v>50</c:v>
                </c:pt>
                <c:pt idx="1">
                  <c:v>55</c:v>
                </c:pt>
                <c:pt idx="2">
                  <c:v>55</c:v>
                </c:pt>
                <c:pt idx="3">
                  <c:v>55</c:v>
                </c:pt>
                <c:pt idx="4">
                  <c:v>60</c:v>
                </c:pt>
                <c:pt idx="5">
                  <c:v>60</c:v>
                </c:pt>
                <c:pt idx="6">
                  <c:v>60</c:v>
                </c:pt>
                <c:pt idx="7">
                  <c:v>60</c:v>
                </c:pt>
                <c:pt idx="8">
                  <c:v>60</c:v>
                </c:pt>
                <c:pt idx="9">
                  <c:v>60</c:v>
                </c:pt>
                <c:pt idx="10">
                  <c:v>60</c:v>
                </c:pt>
                <c:pt idx="11">
                  <c:v>60</c:v>
                </c:pt>
                <c:pt idx="12">
                  <c:v>60</c:v>
                </c:pt>
                <c:pt idx="13">
                  <c:v>57</c:v>
                </c:pt>
                <c:pt idx="14">
                  <c:v>57</c:v>
                </c:pt>
                <c:pt idx="15">
                  <c:v>60</c:v>
                </c:pt>
                <c:pt idx="16">
                  <c:v>60</c:v>
                </c:pt>
                <c:pt idx="17">
                  <c:v>60</c:v>
                </c:pt>
                <c:pt idx="18">
                  <c:v>60</c:v>
                </c:pt>
                <c:pt idx="19">
                  <c:v>64</c:v>
                </c:pt>
                <c:pt idx="20">
                  <c:v>65</c:v>
                </c:pt>
                <c:pt idx="21">
                  <c:v>65</c:v>
                </c:pt>
                <c:pt idx="22">
                  <c:v>65</c:v>
                </c:pt>
                <c:pt idx="23">
                  <c:v>65</c:v>
                </c:pt>
                <c:pt idx="24">
                  <c:v>65</c:v>
                </c:pt>
                <c:pt idx="25">
                  <c:v>66.5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AD3-644B-9E44-8C9BB33B04EB}"/>
            </c:ext>
          </c:extLst>
        </c:ser>
        <c:ser>
          <c:idx val="1"/>
          <c:order val="1"/>
          <c:tx>
            <c:strRef>
              <c:f>'F4.1'!$C$3</c:f>
              <c:strCache>
                <c:ptCount val="1"/>
                <c:pt idx="0">
                  <c:v>Additional years for men (when different)</c:v>
                </c:pt>
              </c:strCache>
            </c:strRef>
          </c:tx>
          <c:spPr>
            <a:ln>
              <a:noFill/>
            </a:ln>
          </c:spPr>
          <c:invertIfNegative val="0"/>
          <c:cat>
            <c:strLit>
              <c:ptCount val="26"/>
              <c:pt idx="0">
                <c:v>Bolivia</c:v>
              </c:pt>
              <c:pt idx="1">
                <c:v>Haiti</c:v>
              </c:pt>
              <c:pt idx="2">
                <c:v>El Salvador</c:v>
              </c:pt>
              <c:pt idx="3">
                <c:v>Venezuela</c:v>
              </c:pt>
              <c:pt idx="4">
                <c:v>Antigua and Barbuda</c:v>
              </c:pt>
              <c:pt idx="5">
                <c:v>Ecuador</c:v>
              </c:pt>
              <c:pt idx="6">
                <c:v>Guatemala</c:v>
              </c:pt>
              <c:pt idx="7">
                <c:v>Guyana</c:v>
              </c:pt>
              <c:pt idx="8">
                <c:v>Nicaragua</c:v>
              </c:pt>
              <c:pt idx="9">
                <c:v>Paraguay</c:v>
              </c:pt>
              <c:pt idx="10">
                <c:v>Surinam</c:v>
              </c:pt>
              <c:pt idx="11">
                <c:v>Trinidad and Tobago</c:v>
              </c:pt>
              <c:pt idx="12">
                <c:v>Uruguay</c:v>
              </c:pt>
              <c:pt idx="13">
                <c:v>Colombia</c:v>
              </c:pt>
              <c:pt idx="14">
                <c:v>Panama</c:v>
              </c:pt>
              <c:pt idx="15">
                <c:v>Argentina</c:v>
              </c:pt>
              <c:pt idx="16">
                <c:v>Brazil</c:v>
              </c:pt>
              <c:pt idx="17">
                <c:v>Chile</c:v>
              </c:pt>
              <c:pt idx="18">
                <c:v>Honduras</c:v>
              </c:pt>
              <c:pt idx="19">
                <c:v>Jamaica</c:v>
              </c:pt>
              <c:pt idx="20">
                <c:v>Bahamas</c:v>
              </c:pt>
              <c:pt idx="21">
                <c:v>Belize</c:v>
              </c:pt>
              <c:pt idx="22">
                <c:v>Costa Rica</c:v>
              </c:pt>
              <c:pt idx="23">
                <c:v>Mexico</c:v>
              </c:pt>
              <c:pt idx="24">
                <c:v>Peru</c:v>
              </c:pt>
              <c:pt idx="25">
                <c:v>Barbados</c:v>
              </c:pt>
            </c:strLit>
          </c:cat>
          <c:val>
            <c:numRef>
              <c:f>'F4.1'!$C$4:$C$29</c:f>
              <c:numCache>
                <c:formatCode>General</c:formatCode>
                <c:ptCount val="26"/>
                <c:pt idx="0">
                  <c:v>5</c:v>
                </c:pt>
                <c:pt idx="2">
                  <c:v>5</c:v>
                </c:pt>
                <c:pt idx="3">
                  <c:v>5</c:v>
                </c:pt>
                <c:pt idx="13">
                  <c:v>5</c:v>
                </c:pt>
                <c:pt idx="14">
                  <c:v>5</c:v>
                </c:pt>
                <c:pt idx="15">
                  <c:v>5</c:v>
                </c:pt>
                <c:pt idx="16">
                  <c:v>5</c:v>
                </c:pt>
                <c:pt idx="17">
                  <c:v>5</c:v>
                </c:pt>
                <c:pt idx="18">
                  <c:v>5</c:v>
                </c:pt>
                <c:pt idx="1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AD3-644B-9E44-8C9BB33B04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13751680"/>
        <c:axId val="213753216"/>
      </c:barChart>
      <c:lineChart>
        <c:grouping val="standard"/>
        <c:varyColors val="0"/>
        <c:ser>
          <c:idx val="2"/>
          <c:order val="2"/>
          <c:tx>
            <c:strRef>
              <c:f>'F4.1'!$E$3</c:f>
              <c:strCache>
                <c:ptCount val="1"/>
                <c:pt idx="0">
                  <c:v>OECD Average = 64</c:v>
                </c:pt>
              </c:strCache>
            </c:strRef>
          </c:tx>
          <c:spPr>
            <a:ln>
              <a:solidFill>
                <a:schemeClr val="accent4"/>
              </a:solidFill>
              <a:prstDash val="sysDash"/>
            </a:ln>
          </c:spPr>
          <c:marker>
            <c:symbol val="none"/>
          </c:marker>
          <c:cat>
            <c:strLit>
              <c:ptCount val="26"/>
              <c:pt idx="0">
                <c:v>Bolivia</c:v>
              </c:pt>
              <c:pt idx="1">
                <c:v>Haiti</c:v>
              </c:pt>
              <c:pt idx="2">
                <c:v>El Salvador</c:v>
              </c:pt>
              <c:pt idx="3">
                <c:v>Venezuela</c:v>
              </c:pt>
              <c:pt idx="4">
                <c:v>Antigua and Barbuda</c:v>
              </c:pt>
              <c:pt idx="5">
                <c:v>Ecuador</c:v>
              </c:pt>
              <c:pt idx="6">
                <c:v>Guatemala</c:v>
              </c:pt>
              <c:pt idx="7">
                <c:v>Guyana</c:v>
              </c:pt>
              <c:pt idx="8">
                <c:v>Nicaragua</c:v>
              </c:pt>
              <c:pt idx="9">
                <c:v>Paraguay</c:v>
              </c:pt>
              <c:pt idx="10">
                <c:v>Surinam</c:v>
              </c:pt>
              <c:pt idx="11">
                <c:v>Trinidad and Tobago</c:v>
              </c:pt>
              <c:pt idx="12">
                <c:v>Uruguay</c:v>
              </c:pt>
              <c:pt idx="13">
                <c:v>Colombia</c:v>
              </c:pt>
              <c:pt idx="14">
                <c:v>Panama</c:v>
              </c:pt>
              <c:pt idx="15">
                <c:v>Argentina</c:v>
              </c:pt>
              <c:pt idx="16">
                <c:v>Brazil</c:v>
              </c:pt>
              <c:pt idx="17">
                <c:v>Chile</c:v>
              </c:pt>
              <c:pt idx="18">
                <c:v>Honduras</c:v>
              </c:pt>
              <c:pt idx="19">
                <c:v>Jamaica</c:v>
              </c:pt>
              <c:pt idx="20">
                <c:v>Bahamas</c:v>
              </c:pt>
              <c:pt idx="21">
                <c:v>Belize</c:v>
              </c:pt>
              <c:pt idx="22">
                <c:v>Costa Rica</c:v>
              </c:pt>
              <c:pt idx="23">
                <c:v>Mexico</c:v>
              </c:pt>
              <c:pt idx="24">
                <c:v>Peru</c:v>
              </c:pt>
              <c:pt idx="25">
                <c:v>Barbados</c:v>
              </c:pt>
            </c:strLit>
          </c:cat>
          <c:val>
            <c:numRef>
              <c:f>'F4.1'!$E$4:$E$29</c:f>
              <c:numCache>
                <c:formatCode>General</c:formatCode>
                <c:ptCount val="26"/>
                <c:pt idx="0">
                  <c:v>63.768567015847438</c:v>
                </c:pt>
                <c:pt idx="1">
                  <c:v>63.768567015847438</c:v>
                </c:pt>
                <c:pt idx="2">
                  <c:v>63.768567015847438</c:v>
                </c:pt>
                <c:pt idx="3">
                  <c:v>63.768567015847438</c:v>
                </c:pt>
                <c:pt idx="4">
                  <c:v>63.768567015847438</c:v>
                </c:pt>
                <c:pt idx="5">
                  <c:v>63.768567015847438</c:v>
                </c:pt>
                <c:pt idx="6">
                  <c:v>63.768567015847438</c:v>
                </c:pt>
                <c:pt idx="7">
                  <c:v>63.768567015847438</c:v>
                </c:pt>
                <c:pt idx="8">
                  <c:v>63.768567015847438</c:v>
                </c:pt>
                <c:pt idx="9">
                  <c:v>63.768567015847438</c:v>
                </c:pt>
                <c:pt idx="10">
                  <c:v>63.768567015847438</c:v>
                </c:pt>
                <c:pt idx="11">
                  <c:v>63.768567015847438</c:v>
                </c:pt>
                <c:pt idx="12">
                  <c:v>63.768567015847438</c:v>
                </c:pt>
                <c:pt idx="13">
                  <c:v>63.768567015847438</c:v>
                </c:pt>
                <c:pt idx="14">
                  <c:v>63.768567015847438</c:v>
                </c:pt>
                <c:pt idx="15">
                  <c:v>63.768567015847438</c:v>
                </c:pt>
                <c:pt idx="16">
                  <c:v>63.768567015847438</c:v>
                </c:pt>
                <c:pt idx="17">
                  <c:v>63.768567015847438</c:v>
                </c:pt>
                <c:pt idx="18">
                  <c:v>63.768567015847438</c:v>
                </c:pt>
                <c:pt idx="19">
                  <c:v>63.768567015847438</c:v>
                </c:pt>
                <c:pt idx="20">
                  <c:v>63.768567015847438</c:v>
                </c:pt>
                <c:pt idx="21">
                  <c:v>63.768567015847438</c:v>
                </c:pt>
                <c:pt idx="22">
                  <c:v>63.768567015847438</c:v>
                </c:pt>
                <c:pt idx="23">
                  <c:v>63.768567015847438</c:v>
                </c:pt>
                <c:pt idx="24">
                  <c:v>63.768567015847438</c:v>
                </c:pt>
                <c:pt idx="25">
                  <c:v>63.768567015847438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AD3-644B-9E44-8C9BB33B04EB}"/>
            </c:ext>
          </c:extLst>
        </c:ser>
        <c:ser>
          <c:idx val="3"/>
          <c:order val="3"/>
          <c:tx>
            <c:strRef>
              <c:f>'F4.1'!$F$3</c:f>
              <c:strCache>
                <c:ptCount val="1"/>
                <c:pt idx="0">
                  <c:v>Regional Average = 60</c:v>
                </c:pt>
              </c:strCache>
            </c:strRef>
          </c:tx>
          <c:spPr>
            <a:ln>
              <a:solidFill>
                <a:schemeClr val="tx2"/>
              </a:solidFill>
              <a:prstDash val="sysDash"/>
            </a:ln>
          </c:spPr>
          <c:marker>
            <c:symbol val="none"/>
          </c:marker>
          <c:cat>
            <c:strLit>
              <c:ptCount val="26"/>
              <c:pt idx="0">
                <c:v>Bolivia</c:v>
              </c:pt>
              <c:pt idx="1">
                <c:v>Haiti</c:v>
              </c:pt>
              <c:pt idx="2">
                <c:v>El Salvador</c:v>
              </c:pt>
              <c:pt idx="3">
                <c:v>Venezuela</c:v>
              </c:pt>
              <c:pt idx="4">
                <c:v>Antigua and Barbuda</c:v>
              </c:pt>
              <c:pt idx="5">
                <c:v>Ecuador</c:v>
              </c:pt>
              <c:pt idx="6">
                <c:v>Guatemala</c:v>
              </c:pt>
              <c:pt idx="7">
                <c:v>Guyana</c:v>
              </c:pt>
              <c:pt idx="8">
                <c:v>Nicaragua</c:v>
              </c:pt>
              <c:pt idx="9">
                <c:v>Paraguay</c:v>
              </c:pt>
              <c:pt idx="10">
                <c:v>Surinam</c:v>
              </c:pt>
              <c:pt idx="11">
                <c:v>Trinidad and Tobago</c:v>
              </c:pt>
              <c:pt idx="12">
                <c:v>Uruguay</c:v>
              </c:pt>
              <c:pt idx="13">
                <c:v>Colombia</c:v>
              </c:pt>
              <c:pt idx="14">
                <c:v>Panama</c:v>
              </c:pt>
              <c:pt idx="15">
                <c:v>Argentina</c:v>
              </c:pt>
              <c:pt idx="16">
                <c:v>Brazil</c:v>
              </c:pt>
              <c:pt idx="17">
                <c:v>Chile</c:v>
              </c:pt>
              <c:pt idx="18">
                <c:v>Honduras</c:v>
              </c:pt>
              <c:pt idx="19">
                <c:v>Jamaica</c:v>
              </c:pt>
              <c:pt idx="20">
                <c:v>Bahamas</c:v>
              </c:pt>
              <c:pt idx="21">
                <c:v>Belize</c:v>
              </c:pt>
              <c:pt idx="22">
                <c:v>Costa Rica</c:v>
              </c:pt>
              <c:pt idx="23">
                <c:v>Mexico</c:v>
              </c:pt>
              <c:pt idx="24">
                <c:v>Peru</c:v>
              </c:pt>
              <c:pt idx="25">
                <c:v>Barbados</c:v>
              </c:pt>
            </c:strLit>
          </c:cat>
          <c:val>
            <c:numRef>
              <c:f>'F4.1'!$F$4:$F$29</c:f>
              <c:numCache>
                <c:formatCode>General</c:formatCode>
                <c:ptCount val="26"/>
                <c:pt idx="0">
                  <c:v>60.17307692307692</c:v>
                </c:pt>
                <c:pt idx="1">
                  <c:v>60.17307692307692</c:v>
                </c:pt>
                <c:pt idx="2">
                  <c:v>60.17307692307692</c:v>
                </c:pt>
                <c:pt idx="3">
                  <c:v>60.17307692307692</c:v>
                </c:pt>
                <c:pt idx="4">
                  <c:v>60.17307692307692</c:v>
                </c:pt>
                <c:pt idx="5">
                  <c:v>60.17307692307692</c:v>
                </c:pt>
                <c:pt idx="6">
                  <c:v>60.17307692307692</c:v>
                </c:pt>
                <c:pt idx="7">
                  <c:v>60.17307692307692</c:v>
                </c:pt>
                <c:pt idx="8">
                  <c:v>60.17307692307692</c:v>
                </c:pt>
                <c:pt idx="9">
                  <c:v>60.17307692307692</c:v>
                </c:pt>
                <c:pt idx="10">
                  <c:v>60.17307692307692</c:v>
                </c:pt>
                <c:pt idx="11">
                  <c:v>60.17307692307692</c:v>
                </c:pt>
                <c:pt idx="12">
                  <c:v>60.17307692307692</c:v>
                </c:pt>
                <c:pt idx="13">
                  <c:v>60.17307692307692</c:v>
                </c:pt>
                <c:pt idx="14">
                  <c:v>60.17307692307692</c:v>
                </c:pt>
                <c:pt idx="15">
                  <c:v>60.17307692307692</c:v>
                </c:pt>
                <c:pt idx="16">
                  <c:v>60.17307692307692</c:v>
                </c:pt>
                <c:pt idx="17">
                  <c:v>60.17307692307692</c:v>
                </c:pt>
                <c:pt idx="18">
                  <c:v>60.17307692307692</c:v>
                </c:pt>
                <c:pt idx="19">
                  <c:v>60.17307692307692</c:v>
                </c:pt>
                <c:pt idx="20">
                  <c:v>60.17307692307692</c:v>
                </c:pt>
                <c:pt idx="21">
                  <c:v>60.17307692307692</c:v>
                </c:pt>
                <c:pt idx="22">
                  <c:v>60.17307692307692</c:v>
                </c:pt>
                <c:pt idx="23">
                  <c:v>60.17307692307692</c:v>
                </c:pt>
                <c:pt idx="24">
                  <c:v>60.17307692307692</c:v>
                </c:pt>
                <c:pt idx="25">
                  <c:v>60.17307692307692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AD3-644B-9E44-8C9BB33B04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3751680"/>
        <c:axId val="213753216"/>
      </c:lineChart>
      <c:catAx>
        <c:axId val="213751680"/>
        <c:scaling>
          <c:orientation val="minMax"/>
        </c:scaling>
        <c:delete val="0"/>
        <c:axPos val="b"/>
        <c:majorGridlines>
          <c:spPr>
            <a:ln w="9525" cmpd="sng">
              <a:solidFill>
                <a:srgbClr val="FFFFFF"/>
              </a:solidFill>
              <a:prstDash val="solid"/>
            </a:ln>
          </c:spPr>
        </c:majorGridlines>
        <c:numFmt formatCode="General" sourceLinked="0"/>
        <c:majorTickMark val="in"/>
        <c:minorTickMark val="none"/>
        <c:tickLblPos val="low"/>
        <c:spPr>
          <a:noFill/>
          <a:ln w="9525">
            <a:solidFill>
              <a:srgbClr val="000000"/>
            </a:solidFill>
            <a:prstDash val="soli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5400000" vert="horz"/>
          <a:lstStyle/>
          <a:p>
            <a:pPr>
              <a:defRPr/>
            </a:pPr>
            <a:endParaRPr lang="en-US"/>
          </a:p>
        </c:txPr>
        <c:crossAx val="213753216"/>
        <c:crosses val="autoZero"/>
        <c:auto val="1"/>
        <c:lblAlgn val="ctr"/>
        <c:lblOffset val="0"/>
        <c:noMultiLvlLbl val="0"/>
      </c:catAx>
      <c:valAx>
        <c:axId val="213753216"/>
        <c:scaling>
          <c:orientation val="minMax"/>
          <c:min val="40"/>
        </c:scaling>
        <c:delete val="0"/>
        <c:axPos val="l"/>
        <c:majorGridlines>
          <c:spPr>
            <a:ln w="9525" cmpd="sng">
              <a:solidFill>
                <a:srgbClr val="FFFFFF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Years</a:t>
                </a:r>
              </a:p>
            </c:rich>
          </c:tx>
          <c:overlay val="0"/>
        </c:title>
        <c:numFmt formatCode="General" sourceLinked="0"/>
        <c:majorTickMark val="in"/>
        <c:minorTickMark val="none"/>
        <c:tickLblPos val="nextTo"/>
        <c:spPr>
          <a:noFill/>
          <a:ln w="9525">
            <a:solidFill>
              <a:srgbClr val="000000"/>
            </a:solidFill>
            <a:prstDash val="soli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213751680"/>
        <c:crosses val="autoZero"/>
        <c:crossBetween val="between"/>
      </c:valAx>
      <c:spPr>
        <a:noFill/>
        <a:ln w="9525"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</a14:hiddenLine>
          </a:ext>
        </a:extLst>
      </c:spPr>
    </c:plotArea>
    <c:legend>
      <c:legendPos val="t"/>
      <c:layout>
        <c:manualLayout>
          <c:xMode val="edge"/>
          <c:yMode val="edge"/>
          <c:x val="9.3106304983011118E-2"/>
          <c:y val="0.10046903758794601"/>
          <c:w val="0.55736642121975688"/>
          <c:h val="0.14321975662133143"/>
        </c:manualLayout>
      </c:layout>
      <c:overlay val="0"/>
    </c:legend>
    <c:plotVisOnly val="1"/>
    <c:dispBlanksAs val="gap"/>
    <c:showDLblsOverMax val="1"/>
  </c:chart>
  <c:spPr>
    <a:noFill/>
    <a:ln>
      <a:noFill/>
    </a:ln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 sz="1100">
          <a:solidFill>
            <a:schemeClr val="bg1">
              <a:lumMod val="50000"/>
            </a:schemeClr>
          </a:solidFill>
          <a:latin typeface="Gotham Medium" pitchFamily="50" charset="0"/>
          <a:cs typeface="Gotham Medium" pitchFamily="50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710625278425394"/>
          <c:y val="2.1925900267709186E-2"/>
          <c:w val="0.8020540350670895"/>
          <c:h val="0.54034889064700442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'F4.2'!$A$2</c:f>
              <c:strCache>
                <c:ptCount val="1"/>
                <c:pt idx="0">
                  <c:v>Code and type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strRef>
              <c:f>'F4.2'!$A$3:$A$35</c:f>
              <c:strCache>
                <c:ptCount val="33"/>
                <c:pt idx="0">
                  <c:v>Honduras (DB)</c:v>
                </c:pt>
                <c:pt idx="1">
                  <c:v>Haiti (DB)</c:v>
                </c:pt>
                <c:pt idx="2">
                  <c:v>Bahamas (DB)</c:v>
                </c:pt>
                <c:pt idx="3">
                  <c:v>Barbados (DB)</c:v>
                </c:pt>
                <c:pt idx="4">
                  <c:v>Belize (DB)</c:v>
                </c:pt>
                <c:pt idx="5">
                  <c:v>Jamaica (DB)</c:v>
                </c:pt>
                <c:pt idx="6">
                  <c:v>Costa Rica (DC)</c:v>
                </c:pt>
                <c:pt idx="7">
                  <c:v>Guatemala (DB)</c:v>
                </c:pt>
                <c:pt idx="8">
                  <c:v>Mexico (DC)</c:v>
                </c:pt>
                <c:pt idx="9">
                  <c:v>Costa Rica (DB)</c:v>
                </c:pt>
                <c:pt idx="10">
                  <c:v>Mexico (DB)</c:v>
                </c:pt>
                <c:pt idx="11">
                  <c:v>Ecuador (DB)</c:v>
                </c:pt>
                <c:pt idx="12">
                  <c:v>Antigua and Barbuda (DB)</c:v>
                </c:pt>
                <c:pt idx="13">
                  <c:v>Bolivia (DC)</c:v>
                </c:pt>
                <c:pt idx="14">
                  <c:v>Chile (DC)</c:v>
                </c:pt>
                <c:pt idx="15">
                  <c:v>Panama (DC)</c:v>
                </c:pt>
                <c:pt idx="16">
                  <c:v>Peru (DC)</c:v>
                </c:pt>
                <c:pt idx="17">
                  <c:v>Surinam (DB)</c:v>
                </c:pt>
                <c:pt idx="18">
                  <c:v>El Salvador (DC)</c:v>
                </c:pt>
                <c:pt idx="19">
                  <c:v>Nicaragua (DB)</c:v>
                </c:pt>
                <c:pt idx="20">
                  <c:v>Colombia (DC)</c:v>
                </c:pt>
                <c:pt idx="21">
                  <c:v>Trinidad and Tobago (DB)</c:v>
                </c:pt>
                <c:pt idx="22">
                  <c:v>Paraguay (DB)</c:v>
                </c:pt>
                <c:pt idx="23">
                  <c:v>El Salvador (DB)</c:v>
                </c:pt>
                <c:pt idx="24">
                  <c:v>Peru (DB)</c:v>
                </c:pt>
                <c:pt idx="25">
                  <c:v>Venezuela (DB)</c:v>
                </c:pt>
                <c:pt idx="26">
                  <c:v>Panama (DB)</c:v>
                </c:pt>
                <c:pt idx="27">
                  <c:v>Guyana (DB)</c:v>
                </c:pt>
                <c:pt idx="28">
                  <c:v>Uruguay (DC)</c:v>
                </c:pt>
                <c:pt idx="29">
                  <c:v>Colombia (DB)</c:v>
                </c:pt>
                <c:pt idx="30">
                  <c:v>Uruguay (DB)</c:v>
                </c:pt>
                <c:pt idx="31">
                  <c:v>Argentina (DB)</c:v>
                </c:pt>
                <c:pt idx="32">
                  <c:v>Brazil (DB)</c:v>
                </c:pt>
              </c:strCache>
            </c:strRef>
          </c:cat>
          <c:val>
            <c:numRef>
              <c:f>'F4.2'!$B$3:$B$35</c:f>
              <c:numCache>
                <c:formatCode>0.0%</c:formatCode>
                <c:ptCount val="33"/>
                <c:pt idx="0">
                  <c:v>0.03</c:v>
                </c:pt>
                <c:pt idx="1">
                  <c:v>0.04</c:v>
                </c:pt>
                <c:pt idx="2">
                  <c:v>9.8000000000000004E-2</c:v>
                </c:pt>
                <c:pt idx="3">
                  <c:v>0.13500000000000001</c:v>
                </c:pt>
                <c:pt idx="4">
                  <c:v>8.827586206896551E-2</c:v>
                </c:pt>
                <c:pt idx="5">
                  <c:v>0.04</c:v>
                </c:pt>
                <c:pt idx="6">
                  <c:v>4.4400000000000002E-2</c:v>
                </c:pt>
                <c:pt idx="7">
                  <c:v>5.5000000000000007E-2</c:v>
                </c:pt>
                <c:pt idx="8">
                  <c:v>6.275E-2</c:v>
                </c:pt>
                <c:pt idx="9">
                  <c:v>7.9199999999999993E-2</c:v>
                </c:pt>
                <c:pt idx="10">
                  <c:v>8.0836051797992484E-2</c:v>
                </c:pt>
                <c:pt idx="11">
                  <c:v>9.74E-2</c:v>
                </c:pt>
                <c:pt idx="12">
                  <c:v>0.1</c:v>
                </c:pt>
                <c:pt idx="13">
                  <c:v>0.1</c:v>
                </c:pt>
                <c:pt idx="14">
                  <c:v>0.1</c:v>
                </c:pt>
                <c:pt idx="15">
                  <c:v>0.1</c:v>
                </c:pt>
                <c:pt idx="16">
                  <c:v>0.1</c:v>
                </c:pt>
                <c:pt idx="17">
                  <c:v>0.1</c:v>
                </c:pt>
                <c:pt idx="18">
                  <c:v>0.108</c:v>
                </c:pt>
                <c:pt idx="19">
                  <c:v>0.11000000000000001</c:v>
                </c:pt>
                <c:pt idx="20">
                  <c:v>0.115</c:v>
                </c:pt>
                <c:pt idx="21">
                  <c:v>0.12</c:v>
                </c:pt>
                <c:pt idx="22">
                  <c:v>0.125</c:v>
                </c:pt>
                <c:pt idx="23">
                  <c:v>0.13</c:v>
                </c:pt>
                <c:pt idx="24">
                  <c:v>0.13</c:v>
                </c:pt>
                <c:pt idx="25">
                  <c:v>0.13</c:v>
                </c:pt>
                <c:pt idx="26">
                  <c:v>0.13500000000000001</c:v>
                </c:pt>
                <c:pt idx="27">
                  <c:v>0.14000000000000001</c:v>
                </c:pt>
                <c:pt idx="28">
                  <c:v>0.15</c:v>
                </c:pt>
                <c:pt idx="29">
                  <c:v>0.16</c:v>
                </c:pt>
                <c:pt idx="30">
                  <c:v>0.22499999999999998</c:v>
                </c:pt>
                <c:pt idx="31">
                  <c:v>0.23709999999999998</c:v>
                </c:pt>
                <c:pt idx="32">
                  <c:v>0.31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3E-4646-88BF-1F423A3FE4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3751680"/>
        <c:axId val="213753216"/>
      </c:barChart>
      <c:lineChart>
        <c:grouping val="standard"/>
        <c:varyColors val="0"/>
        <c:ser>
          <c:idx val="0"/>
          <c:order val="0"/>
          <c:tx>
            <c:strRef>
              <c:f>'F4.2'!$C$2</c:f>
              <c:strCache>
                <c:ptCount val="1"/>
                <c:pt idx="0">
                  <c:v>OECD Average = 18.4%</c:v>
                </c:pt>
              </c:strCache>
            </c:strRef>
          </c:tx>
          <c:spPr>
            <a:ln w="19050" cmpd="sng">
              <a:solidFill>
                <a:schemeClr val="accent4"/>
              </a:solidFill>
              <a:prstDash val="dash"/>
              <a:round/>
            </a:ln>
            <a:effectLst/>
          </c:spPr>
          <c:marker>
            <c:symbol val="none"/>
          </c:marker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00-6DD0-4FC9-B49B-1EB982B58C92}"/>
              </c:ext>
            </c:extLst>
          </c:dPt>
          <c:dPt>
            <c:idx val="27"/>
            <c:bubble3D val="0"/>
            <c:extLst>
              <c:ext xmlns:c16="http://schemas.microsoft.com/office/drawing/2014/chart" uri="{C3380CC4-5D6E-409C-BE32-E72D297353CC}">
                <c16:uniqueId val="{00000001-6DD0-4FC9-B49B-1EB982B58C92}"/>
              </c:ext>
            </c:extLst>
          </c:dPt>
          <c:dPt>
            <c:idx val="28"/>
            <c:bubble3D val="0"/>
            <c:extLst>
              <c:ext xmlns:c16="http://schemas.microsoft.com/office/drawing/2014/chart" uri="{C3380CC4-5D6E-409C-BE32-E72D297353CC}">
                <c16:uniqueId val="{00000002-6DD0-4FC9-B49B-1EB982B58C92}"/>
              </c:ext>
            </c:extLst>
          </c:dPt>
          <c:dPt>
            <c:idx val="46"/>
            <c:bubble3D val="0"/>
            <c:extLst>
              <c:ext xmlns:c16="http://schemas.microsoft.com/office/drawing/2014/chart" uri="{C3380CC4-5D6E-409C-BE32-E72D297353CC}">
                <c16:uniqueId val="{00000004-023E-4646-88BF-1F423A3FE4BE}"/>
              </c:ext>
            </c:extLst>
          </c:dPt>
          <c:cat>
            <c:strRef>
              <c:f>'F4.2'!$A$3:$A$35</c:f>
              <c:strCache>
                <c:ptCount val="33"/>
                <c:pt idx="0">
                  <c:v>Honduras (DB)</c:v>
                </c:pt>
                <c:pt idx="1">
                  <c:v>Haiti (DB)</c:v>
                </c:pt>
                <c:pt idx="2">
                  <c:v>Bahamas (DB)</c:v>
                </c:pt>
                <c:pt idx="3">
                  <c:v>Barbados (DB)</c:v>
                </c:pt>
                <c:pt idx="4">
                  <c:v>Belize (DB)</c:v>
                </c:pt>
                <c:pt idx="5">
                  <c:v>Jamaica (DB)</c:v>
                </c:pt>
                <c:pt idx="6">
                  <c:v>Costa Rica (DC)</c:v>
                </c:pt>
                <c:pt idx="7">
                  <c:v>Guatemala (DB)</c:v>
                </c:pt>
                <c:pt idx="8">
                  <c:v>Mexico (DC)</c:v>
                </c:pt>
                <c:pt idx="9">
                  <c:v>Costa Rica (DB)</c:v>
                </c:pt>
                <c:pt idx="10">
                  <c:v>Mexico (DB)</c:v>
                </c:pt>
                <c:pt idx="11">
                  <c:v>Ecuador (DB)</c:v>
                </c:pt>
                <c:pt idx="12">
                  <c:v>Antigua and Barbuda (DB)</c:v>
                </c:pt>
                <c:pt idx="13">
                  <c:v>Bolivia (DC)</c:v>
                </c:pt>
                <c:pt idx="14">
                  <c:v>Chile (DC)</c:v>
                </c:pt>
                <c:pt idx="15">
                  <c:v>Panama (DC)</c:v>
                </c:pt>
                <c:pt idx="16">
                  <c:v>Peru (DC)</c:v>
                </c:pt>
                <c:pt idx="17">
                  <c:v>Surinam (DB)</c:v>
                </c:pt>
                <c:pt idx="18">
                  <c:v>El Salvador (DC)</c:v>
                </c:pt>
                <c:pt idx="19">
                  <c:v>Nicaragua (DB)</c:v>
                </c:pt>
                <c:pt idx="20">
                  <c:v>Colombia (DC)</c:v>
                </c:pt>
                <c:pt idx="21">
                  <c:v>Trinidad and Tobago (DB)</c:v>
                </c:pt>
                <c:pt idx="22">
                  <c:v>Paraguay (DB)</c:v>
                </c:pt>
                <c:pt idx="23">
                  <c:v>El Salvador (DB)</c:v>
                </c:pt>
                <c:pt idx="24">
                  <c:v>Peru (DB)</c:v>
                </c:pt>
                <c:pt idx="25">
                  <c:v>Venezuela (DB)</c:v>
                </c:pt>
                <c:pt idx="26">
                  <c:v>Panama (DB)</c:v>
                </c:pt>
                <c:pt idx="27">
                  <c:v>Guyana (DB)</c:v>
                </c:pt>
                <c:pt idx="28">
                  <c:v>Uruguay (DC)</c:v>
                </c:pt>
                <c:pt idx="29">
                  <c:v>Colombia (DB)</c:v>
                </c:pt>
                <c:pt idx="30">
                  <c:v>Uruguay (DB)</c:v>
                </c:pt>
                <c:pt idx="31">
                  <c:v>Argentina (DB)</c:v>
                </c:pt>
                <c:pt idx="32">
                  <c:v>Brazil (DB)</c:v>
                </c:pt>
              </c:strCache>
            </c:strRef>
          </c:cat>
          <c:val>
            <c:numRef>
              <c:f>'F4.2'!$C$3:$C$35</c:f>
              <c:numCache>
                <c:formatCode>0.0%</c:formatCode>
                <c:ptCount val="33"/>
                <c:pt idx="0">
                  <c:v>0.184</c:v>
                </c:pt>
                <c:pt idx="1">
                  <c:v>0.184</c:v>
                </c:pt>
                <c:pt idx="2">
                  <c:v>0.184</c:v>
                </c:pt>
                <c:pt idx="3">
                  <c:v>0.184</c:v>
                </c:pt>
                <c:pt idx="4">
                  <c:v>0.184</c:v>
                </c:pt>
                <c:pt idx="5">
                  <c:v>0.184</c:v>
                </c:pt>
                <c:pt idx="6">
                  <c:v>0.184</c:v>
                </c:pt>
                <c:pt idx="7">
                  <c:v>0.184</c:v>
                </c:pt>
                <c:pt idx="8">
                  <c:v>0.184</c:v>
                </c:pt>
                <c:pt idx="9">
                  <c:v>0.184</c:v>
                </c:pt>
                <c:pt idx="10">
                  <c:v>0.184</c:v>
                </c:pt>
                <c:pt idx="11">
                  <c:v>0.184</c:v>
                </c:pt>
                <c:pt idx="12">
                  <c:v>0.184</c:v>
                </c:pt>
                <c:pt idx="13">
                  <c:v>0.184</c:v>
                </c:pt>
                <c:pt idx="14">
                  <c:v>0.184</c:v>
                </c:pt>
                <c:pt idx="15">
                  <c:v>0.184</c:v>
                </c:pt>
                <c:pt idx="16">
                  <c:v>0.184</c:v>
                </c:pt>
                <c:pt idx="17">
                  <c:v>0.184</c:v>
                </c:pt>
                <c:pt idx="18">
                  <c:v>0.184</c:v>
                </c:pt>
                <c:pt idx="19">
                  <c:v>0.184</c:v>
                </c:pt>
                <c:pt idx="20">
                  <c:v>0.184</c:v>
                </c:pt>
                <c:pt idx="21">
                  <c:v>0.184</c:v>
                </c:pt>
                <c:pt idx="22">
                  <c:v>0.184</c:v>
                </c:pt>
                <c:pt idx="23">
                  <c:v>0.184</c:v>
                </c:pt>
                <c:pt idx="24">
                  <c:v>0.184</c:v>
                </c:pt>
                <c:pt idx="25">
                  <c:v>0.184</c:v>
                </c:pt>
                <c:pt idx="26">
                  <c:v>0.184</c:v>
                </c:pt>
                <c:pt idx="27">
                  <c:v>0.184</c:v>
                </c:pt>
                <c:pt idx="28">
                  <c:v>0.184</c:v>
                </c:pt>
                <c:pt idx="29">
                  <c:v>0.184</c:v>
                </c:pt>
                <c:pt idx="30">
                  <c:v>0.184</c:v>
                </c:pt>
                <c:pt idx="31">
                  <c:v>0.184</c:v>
                </c:pt>
                <c:pt idx="32">
                  <c:v>0.184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23E-4646-88BF-1F423A3FE4BE}"/>
            </c:ext>
          </c:extLst>
        </c:ser>
        <c:ser>
          <c:idx val="1"/>
          <c:order val="1"/>
          <c:tx>
            <c:strRef>
              <c:f>'F4.2'!$D$2</c:f>
              <c:strCache>
                <c:ptCount val="1"/>
                <c:pt idx="0">
                  <c:v>Regional Average = 11.4%</c:v>
                </c:pt>
              </c:strCache>
            </c:strRef>
          </c:tx>
          <c:spPr>
            <a:ln w="19050" cmpd="sng">
              <a:solidFill>
                <a:schemeClr val="accent5"/>
              </a:solidFill>
              <a:prstDash val="dash"/>
              <a:round/>
            </a:ln>
            <a:effectLst/>
          </c:spPr>
          <c:marker>
            <c:symbol val="none"/>
          </c:marker>
          <c:cat>
            <c:strRef>
              <c:f>'F4.2'!$A$3:$A$35</c:f>
              <c:strCache>
                <c:ptCount val="33"/>
                <c:pt idx="0">
                  <c:v>Honduras (DB)</c:v>
                </c:pt>
                <c:pt idx="1">
                  <c:v>Haiti (DB)</c:v>
                </c:pt>
                <c:pt idx="2">
                  <c:v>Bahamas (DB)</c:v>
                </c:pt>
                <c:pt idx="3">
                  <c:v>Barbados (DB)</c:v>
                </c:pt>
                <c:pt idx="4">
                  <c:v>Belize (DB)</c:v>
                </c:pt>
                <c:pt idx="5">
                  <c:v>Jamaica (DB)</c:v>
                </c:pt>
                <c:pt idx="6">
                  <c:v>Costa Rica (DC)</c:v>
                </c:pt>
                <c:pt idx="7">
                  <c:v>Guatemala (DB)</c:v>
                </c:pt>
                <c:pt idx="8">
                  <c:v>Mexico (DC)</c:v>
                </c:pt>
                <c:pt idx="9">
                  <c:v>Costa Rica (DB)</c:v>
                </c:pt>
                <c:pt idx="10">
                  <c:v>Mexico (DB)</c:v>
                </c:pt>
                <c:pt idx="11">
                  <c:v>Ecuador (DB)</c:v>
                </c:pt>
                <c:pt idx="12">
                  <c:v>Antigua and Barbuda (DB)</c:v>
                </c:pt>
                <c:pt idx="13">
                  <c:v>Bolivia (DC)</c:v>
                </c:pt>
                <c:pt idx="14">
                  <c:v>Chile (DC)</c:v>
                </c:pt>
                <c:pt idx="15">
                  <c:v>Panama (DC)</c:v>
                </c:pt>
                <c:pt idx="16">
                  <c:v>Peru (DC)</c:v>
                </c:pt>
                <c:pt idx="17">
                  <c:v>Surinam (DB)</c:v>
                </c:pt>
                <c:pt idx="18">
                  <c:v>El Salvador (DC)</c:v>
                </c:pt>
                <c:pt idx="19">
                  <c:v>Nicaragua (DB)</c:v>
                </c:pt>
                <c:pt idx="20">
                  <c:v>Colombia (DC)</c:v>
                </c:pt>
                <c:pt idx="21">
                  <c:v>Trinidad and Tobago (DB)</c:v>
                </c:pt>
                <c:pt idx="22">
                  <c:v>Paraguay (DB)</c:v>
                </c:pt>
                <c:pt idx="23">
                  <c:v>El Salvador (DB)</c:v>
                </c:pt>
                <c:pt idx="24">
                  <c:v>Peru (DB)</c:v>
                </c:pt>
                <c:pt idx="25">
                  <c:v>Venezuela (DB)</c:v>
                </c:pt>
                <c:pt idx="26">
                  <c:v>Panama (DB)</c:v>
                </c:pt>
                <c:pt idx="27">
                  <c:v>Guyana (DB)</c:v>
                </c:pt>
                <c:pt idx="28">
                  <c:v>Uruguay (DC)</c:v>
                </c:pt>
                <c:pt idx="29">
                  <c:v>Colombia (DB)</c:v>
                </c:pt>
                <c:pt idx="30">
                  <c:v>Uruguay (DB)</c:v>
                </c:pt>
                <c:pt idx="31">
                  <c:v>Argentina (DB)</c:v>
                </c:pt>
                <c:pt idx="32">
                  <c:v>Brazil (DB)</c:v>
                </c:pt>
              </c:strCache>
            </c:strRef>
          </c:cat>
          <c:val>
            <c:numRef>
              <c:f>'F4.2'!$D$3:$D$35</c:f>
              <c:numCache>
                <c:formatCode>0.0%</c:formatCode>
                <c:ptCount val="33"/>
                <c:pt idx="0">
                  <c:v>0.11442308829899875</c:v>
                </c:pt>
                <c:pt idx="1">
                  <c:v>0.11442308829899875</c:v>
                </c:pt>
                <c:pt idx="2">
                  <c:v>0.11442308829899875</c:v>
                </c:pt>
                <c:pt idx="3">
                  <c:v>0.11442308829899875</c:v>
                </c:pt>
                <c:pt idx="4">
                  <c:v>0.11442308829899875</c:v>
                </c:pt>
                <c:pt idx="5">
                  <c:v>0.11442308829899875</c:v>
                </c:pt>
                <c:pt idx="6">
                  <c:v>0.11442308829899875</c:v>
                </c:pt>
                <c:pt idx="7">
                  <c:v>0.11442308829899875</c:v>
                </c:pt>
                <c:pt idx="8">
                  <c:v>0.11442308829899875</c:v>
                </c:pt>
                <c:pt idx="9">
                  <c:v>0.11442308829899875</c:v>
                </c:pt>
                <c:pt idx="10">
                  <c:v>0.11442308829899875</c:v>
                </c:pt>
                <c:pt idx="11">
                  <c:v>0.11442308829899875</c:v>
                </c:pt>
                <c:pt idx="12">
                  <c:v>0.11442308829899875</c:v>
                </c:pt>
                <c:pt idx="13">
                  <c:v>0.11442308829899875</c:v>
                </c:pt>
                <c:pt idx="14">
                  <c:v>0.11442308829899875</c:v>
                </c:pt>
                <c:pt idx="15">
                  <c:v>0.11442308829899875</c:v>
                </c:pt>
                <c:pt idx="16">
                  <c:v>0.11442308829899875</c:v>
                </c:pt>
                <c:pt idx="17">
                  <c:v>0.11442308829899875</c:v>
                </c:pt>
                <c:pt idx="18">
                  <c:v>0.11442308829899875</c:v>
                </c:pt>
                <c:pt idx="19">
                  <c:v>0.11442308829899875</c:v>
                </c:pt>
                <c:pt idx="20">
                  <c:v>0.11442308829899875</c:v>
                </c:pt>
                <c:pt idx="21">
                  <c:v>0.11442308829899875</c:v>
                </c:pt>
                <c:pt idx="22">
                  <c:v>0.11442308829899875</c:v>
                </c:pt>
                <c:pt idx="23">
                  <c:v>0.11442308829899875</c:v>
                </c:pt>
                <c:pt idx="24">
                  <c:v>0.11442308829899875</c:v>
                </c:pt>
                <c:pt idx="25">
                  <c:v>0.11442308829899875</c:v>
                </c:pt>
                <c:pt idx="26">
                  <c:v>0.11442308829899875</c:v>
                </c:pt>
                <c:pt idx="27">
                  <c:v>0.11442308829899875</c:v>
                </c:pt>
                <c:pt idx="28">
                  <c:v>0.11442308829899875</c:v>
                </c:pt>
                <c:pt idx="29">
                  <c:v>0.11442308829899875</c:v>
                </c:pt>
                <c:pt idx="30">
                  <c:v>0.11442308829899875</c:v>
                </c:pt>
                <c:pt idx="31">
                  <c:v>0.11442308829899875</c:v>
                </c:pt>
                <c:pt idx="32">
                  <c:v>0.11442308829899875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023E-4646-88BF-1F423A3FE4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3751680"/>
        <c:axId val="213753216"/>
      </c:lineChart>
      <c:catAx>
        <c:axId val="213751680"/>
        <c:scaling>
          <c:orientation val="minMax"/>
        </c:scaling>
        <c:delete val="0"/>
        <c:axPos val="b"/>
        <c:majorGridlines>
          <c:spPr>
            <a:ln w="9525" cmpd="sng">
              <a:solidFill>
                <a:srgbClr val="FFFFFF"/>
              </a:solidFill>
              <a:prstDash val="solid"/>
            </a:ln>
          </c:spPr>
        </c:majorGridlines>
        <c:numFmt formatCode="General" sourceLinked="0"/>
        <c:majorTickMark val="in"/>
        <c:minorTickMark val="none"/>
        <c:tickLblPos val="low"/>
        <c:spPr>
          <a:noFill/>
          <a:ln w="9525">
            <a:solidFill>
              <a:srgbClr val="000000"/>
            </a:solidFill>
            <a:prstDash val="soli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5400000" vert="horz"/>
          <a:lstStyle/>
          <a:p>
            <a:pPr>
              <a:defRPr/>
            </a:pPr>
            <a:endParaRPr lang="en-US"/>
          </a:p>
        </c:txPr>
        <c:crossAx val="213753216"/>
        <c:crosses val="autoZero"/>
        <c:auto val="1"/>
        <c:lblAlgn val="ctr"/>
        <c:lblOffset val="0"/>
        <c:noMultiLvlLbl val="0"/>
      </c:catAx>
      <c:valAx>
        <c:axId val="213753216"/>
        <c:scaling>
          <c:orientation val="minMax"/>
          <c:max val="0.35000000000000003"/>
        </c:scaling>
        <c:delete val="0"/>
        <c:axPos val="l"/>
        <c:majorGridlines>
          <c:spPr>
            <a:ln w="9525" cmpd="sng">
              <a:solidFill>
                <a:srgbClr val="FFFFFF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Share  of gross wages (%)</a:t>
                </a:r>
              </a:p>
            </c:rich>
          </c:tx>
          <c:layout>
            <c:manualLayout>
              <c:xMode val="edge"/>
              <c:yMode val="edge"/>
              <c:x val="1.5986799903818391E-2"/>
              <c:y val="0.24504803775387363"/>
            </c:manualLayout>
          </c:layout>
          <c:overlay val="0"/>
        </c:title>
        <c:numFmt formatCode="0%" sourceLinked="0"/>
        <c:majorTickMark val="in"/>
        <c:minorTickMark val="none"/>
        <c:tickLblPos val="nextTo"/>
        <c:spPr>
          <a:noFill/>
          <a:ln w="9525">
            <a:solidFill>
              <a:srgbClr val="000000"/>
            </a:solidFill>
            <a:prstDash val="soli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213751680"/>
        <c:crosses val="autoZero"/>
        <c:crossBetween val="between"/>
      </c:valAx>
      <c:spPr>
        <a:noFill/>
        <a:ln w="9525"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</a14:hiddenLine>
          </a:ext>
        </a:extLst>
      </c:spPr>
    </c:plotArea>
    <c:legend>
      <c:legendPos val="t"/>
      <c:legendEntry>
        <c:idx val="0"/>
        <c:delete val="1"/>
      </c:legendEntry>
      <c:layout>
        <c:manualLayout>
          <c:xMode val="edge"/>
          <c:yMode val="edge"/>
          <c:x val="0.16082529244559823"/>
          <c:y val="9.2564513693616693E-2"/>
          <c:w val="0.44047750102976052"/>
          <c:h val="0.13084399246521125"/>
        </c:manualLayout>
      </c:layout>
      <c:overlay val="0"/>
    </c:legend>
    <c:plotVisOnly val="1"/>
    <c:dispBlanksAs val="gap"/>
    <c:showDLblsOverMax val="1"/>
  </c:chart>
  <c:spPr>
    <a:noFill/>
    <a:ln>
      <a:noFill/>
    </a:ln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 sz="1050">
          <a:solidFill>
            <a:schemeClr val="bg1">
              <a:lumMod val="50000"/>
            </a:schemeClr>
          </a:solidFill>
          <a:latin typeface="Gotham Medium" pitchFamily="50" charset="0"/>
          <a:cs typeface="Gotham Medium" pitchFamily="50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917484239518395"/>
          <c:y val="7.324629871046491E-2"/>
          <c:w val="0.87040654237571535"/>
          <c:h val="0.5065150347049676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26"/>
            <c:invertIfNegative val="0"/>
            <c:bubble3D val="0"/>
            <c:spPr>
              <a:solidFill>
                <a:schemeClr val="accent2"/>
              </a:solidFill>
              <a:ln>
                <a:solidFill>
                  <a:schemeClr val="accent2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160-43F9-8A33-51CC0AF66218}"/>
              </c:ext>
            </c:extLst>
          </c:dPt>
          <c:dPt>
            <c:idx val="27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0160-43F9-8A33-51CC0AF66218}"/>
              </c:ext>
            </c:extLst>
          </c:dPt>
          <c:dPt>
            <c:idx val="28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0160-43F9-8A33-51CC0AF66218}"/>
              </c:ext>
            </c:extLst>
          </c:dPt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cap="none" baseline="0">
                    <a:solidFill>
                      <a:schemeClr val="bg1">
                        <a:lumMod val="50000"/>
                      </a:schemeClr>
                    </a:solidFill>
                    <a:latin typeface="Gotham Medium" pitchFamily="50" charset="0"/>
                    <a:ea typeface="+mn-ea"/>
                    <a:cs typeface="Gotham Medium" pitchFamily="50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'F4.3'!$D$5:$D$33</c:f>
              <c:strCache>
                <c:ptCount val="29"/>
                <c:pt idx="0">
                  <c:v>Argentina</c:v>
                </c:pt>
                <c:pt idx="1">
                  <c:v>Barbados</c:v>
                </c:pt>
                <c:pt idx="2">
                  <c:v>Behamas</c:v>
                </c:pt>
                <c:pt idx="3">
                  <c:v>Belize</c:v>
                </c:pt>
                <c:pt idx="4">
                  <c:v>Bolivia</c:v>
                </c:pt>
                <c:pt idx="5">
                  <c:v>Brazil</c:v>
                </c:pt>
                <c:pt idx="6">
                  <c:v>Chile</c:v>
                </c:pt>
                <c:pt idx="7">
                  <c:v>Colombia</c:v>
                </c:pt>
                <c:pt idx="8">
                  <c:v>Costa Rica</c:v>
                </c:pt>
                <c:pt idx="9">
                  <c:v>Dominican Republic</c:v>
                </c:pt>
                <c:pt idx="10">
                  <c:v>Ecuador</c:v>
                </c:pt>
                <c:pt idx="11">
                  <c:v>El Salvador</c:v>
                </c:pt>
                <c:pt idx="12">
                  <c:v>Guatemala</c:v>
                </c:pt>
                <c:pt idx="13">
                  <c:v>Guyana</c:v>
                </c:pt>
                <c:pt idx="14">
                  <c:v>Haiti</c:v>
                </c:pt>
                <c:pt idx="15">
                  <c:v>Honduras</c:v>
                </c:pt>
                <c:pt idx="16">
                  <c:v>Jamaica</c:v>
                </c:pt>
                <c:pt idx="17">
                  <c:v>Mexico</c:v>
                </c:pt>
                <c:pt idx="18">
                  <c:v>Nicaragua</c:v>
                </c:pt>
                <c:pt idx="19">
                  <c:v>Peru</c:v>
                </c:pt>
                <c:pt idx="20">
                  <c:v>Panama</c:v>
                </c:pt>
                <c:pt idx="21">
                  <c:v>Paraguay</c:v>
                </c:pt>
                <c:pt idx="22">
                  <c:v>Suriname</c:v>
                </c:pt>
                <c:pt idx="23">
                  <c:v>Trinidad and Tobago</c:v>
                </c:pt>
                <c:pt idx="24">
                  <c:v>Uruguay</c:v>
                </c:pt>
                <c:pt idx="25">
                  <c:v>Venezuela</c:v>
                </c:pt>
                <c:pt idx="26">
                  <c:v>Latin America and the Caribbean</c:v>
                </c:pt>
                <c:pt idx="27">
                  <c:v>OECD Countries</c:v>
                </c:pt>
                <c:pt idx="28">
                  <c:v>Global</c:v>
                </c:pt>
              </c:strCache>
            </c:strRef>
          </c:cat>
          <c:val>
            <c:numRef>
              <c:f>'F4.3'!$G$5:$G$33</c:f>
              <c:numCache>
                <c:formatCode>0.0%</c:formatCode>
                <c:ptCount val="29"/>
                <c:pt idx="0">
                  <c:v>0.61705341513438627</c:v>
                </c:pt>
                <c:pt idx="1">
                  <c:v>0.45704543962914462</c:v>
                </c:pt>
                <c:pt idx="2">
                  <c:v>0.39805307130206813</c:v>
                </c:pt>
                <c:pt idx="3">
                  <c:v>0.68936973275559943</c:v>
                </c:pt>
                <c:pt idx="4">
                  <c:v>0.72470658737634563</c:v>
                </c:pt>
                <c:pt idx="5">
                  <c:v>0.41755055291171911</c:v>
                </c:pt>
                <c:pt idx="6">
                  <c:v>0.60330071261371343</c:v>
                </c:pt>
                <c:pt idx="7">
                  <c:v>0.77264027895370657</c:v>
                </c:pt>
                <c:pt idx="8">
                  <c:v>0.73823756442663346</c:v>
                </c:pt>
                <c:pt idx="9">
                  <c:v>0.44322048931513247</c:v>
                </c:pt>
                <c:pt idx="10">
                  <c:v>0.52330834043447394</c:v>
                </c:pt>
                <c:pt idx="11">
                  <c:v>0.65348960933299338</c:v>
                </c:pt>
                <c:pt idx="12">
                  <c:v>0.3504012310380859</c:v>
                </c:pt>
                <c:pt idx="13">
                  <c:v>0.62384132023151839</c:v>
                </c:pt>
                <c:pt idx="14">
                  <c:v>0.13247762616707826</c:v>
                </c:pt>
                <c:pt idx="15">
                  <c:v>0.4242985902925433</c:v>
                </c:pt>
                <c:pt idx="16">
                  <c:v>0.65764741778776392</c:v>
                </c:pt>
                <c:pt idx="17">
                  <c:v>0.49868138240225263</c:v>
                </c:pt>
                <c:pt idx="18">
                  <c:v>0.6359993473447888</c:v>
                </c:pt>
                <c:pt idx="19">
                  <c:v>0.63059342380478833</c:v>
                </c:pt>
                <c:pt idx="20">
                  <c:v>0.64490718049015894</c:v>
                </c:pt>
                <c:pt idx="21">
                  <c:v>0.43821621879031464</c:v>
                </c:pt>
                <c:pt idx="22">
                  <c:v>0.74703277015056535</c:v>
                </c:pt>
                <c:pt idx="23">
                  <c:v>0.49154547327005277</c:v>
                </c:pt>
                <c:pt idx="24">
                  <c:v>0.72177810632738781</c:v>
                </c:pt>
                <c:pt idx="25">
                  <c:v>0.47849367526944064</c:v>
                </c:pt>
                <c:pt idx="26">
                  <c:v>0.56630666386589601</c:v>
                </c:pt>
                <c:pt idx="27">
                  <c:v>0.76164033853391022</c:v>
                </c:pt>
                <c:pt idx="28">
                  <c:v>0.72506061735075633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160-43F9-8A33-51CC0AF6621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80"/>
        <c:axId val="2115971199"/>
        <c:axId val="2115957887"/>
      </c:barChart>
      <c:catAx>
        <c:axId val="2115971199"/>
        <c:scaling>
          <c:orientation val="minMax"/>
        </c:scaling>
        <c:delete val="0"/>
        <c:axPos val="b"/>
        <c:majorGridlines>
          <c:spPr>
            <a:ln w="12700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cap="none" spc="120" normalizeH="0" baseline="0">
                <a:solidFill>
                  <a:schemeClr val="bg1">
                    <a:lumMod val="50000"/>
                  </a:schemeClr>
                </a:solidFill>
                <a:latin typeface="Gotham Medium" pitchFamily="50" charset="0"/>
                <a:ea typeface="+mn-ea"/>
                <a:cs typeface="Gotham Medium" pitchFamily="50" charset="0"/>
              </a:defRPr>
            </a:pPr>
            <a:endParaRPr lang="en-US"/>
          </a:p>
        </c:txPr>
        <c:crossAx val="2115957887"/>
        <c:crosses val="autoZero"/>
        <c:auto val="1"/>
        <c:lblAlgn val="ctr"/>
        <c:lblOffset val="100"/>
        <c:noMultiLvlLbl val="0"/>
      </c:catAx>
      <c:valAx>
        <c:axId val="2115957887"/>
        <c:scaling>
          <c:orientation val="minMax"/>
          <c:max val="1"/>
        </c:scaling>
        <c:delete val="0"/>
        <c:axPos val="l"/>
        <c:majorGridlines>
          <c:spPr>
            <a:ln w="12700" cap="flat" cmpd="sng" algn="ctr">
              <a:solidFill>
                <a:schemeClr val="bg2"/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cap="none" baseline="0">
                    <a:solidFill>
                      <a:schemeClr val="bg1">
                        <a:lumMod val="50000"/>
                      </a:schemeClr>
                    </a:solidFill>
                    <a:latin typeface="Gotham Medium" pitchFamily="50" charset="0"/>
                    <a:ea typeface="+mn-ea"/>
                    <a:cs typeface="Gotham Medium" pitchFamily="50" charset="0"/>
                  </a:defRPr>
                </a:pPr>
                <a:r>
                  <a:rPr lang="en-US"/>
                  <a:t>Share of health expenditure (%)</a:t>
                </a:r>
              </a:p>
            </c:rich>
          </c:tx>
          <c:layout>
            <c:manualLayout>
              <c:xMode val="edge"/>
              <c:yMode val="edge"/>
              <c:x val="2.0424965009271649E-2"/>
              <c:y val="8.3886314228555525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cap="none" baseline="0">
                  <a:solidFill>
                    <a:schemeClr val="bg1">
                      <a:lumMod val="50000"/>
                    </a:schemeClr>
                  </a:solidFill>
                  <a:latin typeface="Gotham Medium" pitchFamily="50" charset="0"/>
                  <a:ea typeface="+mn-ea"/>
                  <a:cs typeface="Gotham Medium" pitchFamily="50" charset="0"/>
                </a:defRPr>
              </a:pPr>
              <a:endParaRPr lang="en-US"/>
            </a:p>
          </c:txPr>
        </c:title>
        <c:numFmt formatCode="0%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baseline="0">
                <a:solidFill>
                  <a:schemeClr val="bg1">
                    <a:lumMod val="50000"/>
                  </a:schemeClr>
                </a:solidFill>
                <a:latin typeface="Gotham Medium" pitchFamily="50" charset="0"/>
                <a:ea typeface="+mn-ea"/>
                <a:cs typeface="Gotham Medium" pitchFamily="50" charset="0"/>
              </a:defRPr>
            </a:pPr>
            <a:endParaRPr lang="en-US"/>
          </a:p>
        </c:txPr>
        <c:crossAx val="211597119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 cap="none" baseline="0">
          <a:solidFill>
            <a:schemeClr val="bg1">
              <a:lumMod val="50000"/>
            </a:schemeClr>
          </a:solidFill>
          <a:latin typeface="Gotham Medium" pitchFamily="50" charset="0"/>
          <a:cs typeface="Gotham Medium" pitchFamily="50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746697958688603"/>
          <c:y val="0.12798389707451766"/>
          <c:w val="0.86376965565871433"/>
          <c:h val="0.68961918726890592"/>
        </c:manualLayout>
      </c:layout>
      <c:lineChart>
        <c:grouping val="standard"/>
        <c:varyColors val="0"/>
        <c:ser>
          <c:idx val="0"/>
          <c:order val="0"/>
          <c:tx>
            <c:strRef>
              <c:f>'F4.4'!$C$4</c:f>
              <c:strCache>
                <c:ptCount val="1"/>
                <c:pt idx="0">
                  <c:v>Brazil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4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cat>
            <c:strRef>
              <c:f>'F4.4'!$B$5:$B$8</c:f>
              <c:strCache>
                <c:ptCount val="4"/>
                <c:pt idx="0">
                  <c:v>0-49</c:v>
                </c:pt>
                <c:pt idx="1">
                  <c:v>50-64</c:v>
                </c:pt>
                <c:pt idx="2">
                  <c:v>65-79</c:v>
                </c:pt>
                <c:pt idx="3">
                  <c:v>80+</c:v>
                </c:pt>
              </c:strCache>
            </c:strRef>
          </c:cat>
          <c:val>
            <c:numRef>
              <c:f>'F4.4'!$C$5:$C$8</c:f>
              <c:numCache>
                <c:formatCode>"$"#,##0_);[Red]\("$"#,##0\)</c:formatCode>
                <c:ptCount val="4"/>
                <c:pt idx="0">
                  <c:v>557.74596151716048</c:v>
                </c:pt>
                <c:pt idx="1">
                  <c:v>1311.6389782900812</c:v>
                </c:pt>
                <c:pt idx="2">
                  <c:v>2321.7805451319746</c:v>
                </c:pt>
                <c:pt idx="3">
                  <c:v>3730.6856327290016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67-A84C-A4A8-E8C866D4A20D}"/>
            </c:ext>
          </c:extLst>
        </c:ser>
        <c:ser>
          <c:idx val="1"/>
          <c:order val="1"/>
          <c:tx>
            <c:strRef>
              <c:f>'F4.4'!$D$4</c:f>
              <c:strCache>
                <c:ptCount val="1"/>
                <c:pt idx="0">
                  <c:v>Colombia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diamond"/>
            <c:size val="4"/>
            <c:spPr>
              <a:solidFill>
                <a:schemeClr val="accent2"/>
              </a:solidFill>
              <a:ln w="15875">
                <a:solidFill>
                  <a:schemeClr val="accent2"/>
                </a:solidFill>
                <a:round/>
              </a:ln>
              <a:effectLst/>
            </c:spPr>
          </c:marker>
          <c:cat>
            <c:strRef>
              <c:f>'F4.4'!$B$5:$B$8</c:f>
              <c:strCache>
                <c:ptCount val="4"/>
                <c:pt idx="0">
                  <c:v>0-49</c:v>
                </c:pt>
                <c:pt idx="1">
                  <c:v>50-64</c:v>
                </c:pt>
                <c:pt idx="2">
                  <c:v>65-79</c:v>
                </c:pt>
                <c:pt idx="3">
                  <c:v>80+</c:v>
                </c:pt>
              </c:strCache>
            </c:strRef>
          </c:cat>
          <c:val>
            <c:numRef>
              <c:f>'F4.4'!$D$5:$D$8</c:f>
              <c:numCache>
                <c:formatCode>"$"#,##0_);[Red]\("$"#,##0\)</c:formatCode>
                <c:ptCount val="4"/>
                <c:pt idx="0">
                  <c:v>380.28669671231927</c:v>
                </c:pt>
                <c:pt idx="1">
                  <c:v>741.80341771492385</c:v>
                </c:pt>
                <c:pt idx="2">
                  <c:v>1313.458954813475</c:v>
                </c:pt>
                <c:pt idx="3">
                  <c:v>1649.2835446411054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67-A84C-A4A8-E8C866D4A20D}"/>
            </c:ext>
          </c:extLst>
        </c:ser>
        <c:ser>
          <c:idx val="2"/>
          <c:order val="2"/>
          <c:tx>
            <c:strRef>
              <c:f>'F4.4'!$E$4</c:f>
              <c:strCache>
                <c:ptCount val="1"/>
                <c:pt idx="0">
                  <c:v>Costa Rica</c:v>
                </c:pt>
              </c:strCache>
            </c:strRef>
          </c:tx>
          <c:spPr>
            <a:ln w="22225" cap="rnd">
              <a:solidFill>
                <a:schemeClr val="accent5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accent5"/>
              </a:solidFill>
              <a:ln w="9525">
                <a:solidFill>
                  <a:schemeClr val="accent5"/>
                </a:solidFill>
                <a:round/>
              </a:ln>
              <a:effectLst/>
            </c:spPr>
          </c:marker>
          <c:cat>
            <c:strRef>
              <c:f>'F4.4'!$B$5:$B$8</c:f>
              <c:strCache>
                <c:ptCount val="4"/>
                <c:pt idx="0">
                  <c:v>0-49</c:v>
                </c:pt>
                <c:pt idx="1">
                  <c:v>50-64</c:v>
                </c:pt>
                <c:pt idx="2">
                  <c:v>65-79</c:v>
                </c:pt>
                <c:pt idx="3">
                  <c:v>80+</c:v>
                </c:pt>
              </c:strCache>
            </c:strRef>
          </c:cat>
          <c:val>
            <c:numRef>
              <c:f>'F4.4'!$E$5:$E$8</c:f>
              <c:numCache>
                <c:formatCode>"$"#,##0_);[Red]\("$"#,##0\)</c:formatCode>
                <c:ptCount val="4"/>
                <c:pt idx="0">
                  <c:v>770.5273434264742</c:v>
                </c:pt>
                <c:pt idx="1">
                  <c:v>1288.0389219227811</c:v>
                </c:pt>
                <c:pt idx="2">
                  <c:v>1651.2031511538069</c:v>
                </c:pt>
                <c:pt idx="3">
                  <c:v>3122.8766583581723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3F67-A84C-A4A8-E8C866D4A20D}"/>
            </c:ext>
          </c:extLst>
        </c:ser>
        <c:ser>
          <c:idx val="3"/>
          <c:order val="3"/>
          <c:tx>
            <c:strRef>
              <c:f>'F4.4'!$F$4</c:f>
              <c:strCache>
                <c:ptCount val="1"/>
                <c:pt idx="0">
                  <c:v>Mexico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diamond"/>
            <c:size val="4"/>
            <c:spPr>
              <a:solidFill>
                <a:schemeClr val="accent4"/>
              </a:solidFill>
              <a:ln w="9525">
                <a:solidFill>
                  <a:schemeClr val="accent4"/>
                </a:solidFill>
                <a:round/>
              </a:ln>
              <a:effectLst/>
            </c:spPr>
          </c:marker>
          <c:dPt>
            <c:idx val="2"/>
            <c:marker>
              <c:symbol val="diamond"/>
              <c:size val="4"/>
              <c:spPr>
                <a:solidFill>
                  <a:schemeClr val="accent4"/>
                </a:solidFill>
                <a:ln w="12700">
                  <a:solidFill>
                    <a:schemeClr val="accent4"/>
                  </a:solidFill>
                  <a:round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AC55-47E1-816F-3659D1BCF1C0}"/>
              </c:ext>
            </c:extLst>
          </c:dPt>
          <c:cat>
            <c:strRef>
              <c:f>'F4.4'!$B$5:$B$8</c:f>
              <c:strCache>
                <c:ptCount val="4"/>
                <c:pt idx="0">
                  <c:v>0-49</c:v>
                </c:pt>
                <c:pt idx="1">
                  <c:v>50-64</c:v>
                </c:pt>
                <c:pt idx="2">
                  <c:v>65-79</c:v>
                </c:pt>
                <c:pt idx="3">
                  <c:v>80+</c:v>
                </c:pt>
              </c:strCache>
            </c:strRef>
          </c:cat>
          <c:val>
            <c:numRef>
              <c:f>'F4.4'!$F$5:$F$8</c:f>
              <c:numCache>
                <c:formatCode>"$"#,##0_);[Red]\("$"#,##0\)</c:formatCode>
                <c:ptCount val="4"/>
                <c:pt idx="0">
                  <c:v>372.78522345212815</c:v>
                </c:pt>
                <c:pt idx="1">
                  <c:v>885.6358100057214</c:v>
                </c:pt>
                <c:pt idx="2">
                  <c:v>1517.1762411444292</c:v>
                </c:pt>
                <c:pt idx="3">
                  <c:v>1741.1107181105635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F67-A84C-A4A8-E8C866D4A20D}"/>
            </c:ext>
          </c:extLst>
        </c:ser>
        <c:ser>
          <c:idx val="4"/>
          <c:order val="4"/>
          <c:tx>
            <c:strRef>
              <c:f>'F4.4'!$G$4</c:f>
              <c:strCache>
                <c:ptCount val="1"/>
                <c:pt idx="0">
                  <c:v>Peru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diamond"/>
            <c:size val="4"/>
            <c:spPr>
              <a:solidFill>
                <a:schemeClr val="accent3"/>
              </a:solidFill>
              <a:ln w="9525">
                <a:solidFill>
                  <a:schemeClr val="accent3"/>
                </a:solidFill>
                <a:round/>
              </a:ln>
              <a:effectLst/>
            </c:spPr>
          </c:marker>
          <c:cat>
            <c:strRef>
              <c:f>'F4.4'!$B$5:$B$8</c:f>
              <c:strCache>
                <c:ptCount val="4"/>
                <c:pt idx="0">
                  <c:v>0-49</c:v>
                </c:pt>
                <c:pt idx="1">
                  <c:v>50-64</c:v>
                </c:pt>
                <c:pt idx="2">
                  <c:v>65-79</c:v>
                </c:pt>
                <c:pt idx="3">
                  <c:v>80+</c:v>
                </c:pt>
              </c:strCache>
            </c:strRef>
          </c:cat>
          <c:val>
            <c:numRef>
              <c:f>'F4.4'!$G$5:$G$8</c:f>
              <c:numCache>
                <c:formatCode>"$"#,##0_);[Red]\("$"#,##0\)</c:formatCode>
                <c:ptCount val="4"/>
                <c:pt idx="0">
                  <c:v>213.06587770957464</c:v>
                </c:pt>
                <c:pt idx="1">
                  <c:v>531.64378080867925</c:v>
                </c:pt>
                <c:pt idx="2">
                  <c:v>1185.4379652527359</c:v>
                </c:pt>
                <c:pt idx="3">
                  <c:v>1693.1229583218656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F67-A84C-A4A8-E8C866D4A20D}"/>
            </c:ext>
          </c:extLst>
        </c:ser>
        <c:ser>
          <c:idx val="5"/>
          <c:order val="5"/>
          <c:tx>
            <c:strRef>
              <c:f>'F4.4'!$H$4</c:f>
              <c:strCache>
                <c:ptCount val="1"/>
                <c:pt idx="0">
                  <c:v>Trinidad and Tobago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diamond"/>
            <c:size val="4"/>
            <c:spPr>
              <a:solidFill>
                <a:schemeClr val="accent6"/>
              </a:solidFill>
              <a:ln w="9525">
                <a:solidFill>
                  <a:schemeClr val="accent6"/>
                </a:solidFill>
                <a:round/>
              </a:ln>
              <a:effectLst/>
            </c:spPr>
          </c:marker>
          <c:cat>
            <c:strRef>
              <c:f>'F4.4'!$B$5:$B$8</c:f>
              <c:strCache>
                <c:ptCount val="4"/>
                <c:pt idx="0">
                  <c:v>0-49</c:v>
                </c:pt>
                <c:pt idx="1">
                  <c:v>50-64</c:v>
                </c:pt>
                <c:pt idx="2">
                  <c:v>65-79</c:v>
                </c:pt>
                <c:pt idx="3">
                  <c:v>80+</c:v>
                </c:pt>
              </c:strCache>
            </c:strRef>
          </c:cat>
          <c:val>
            <c:numRef>
              <c:f>'F4.4'!$H$5:$H$8</c:f>
              <c:numCache>
                <c:formatCode>"$"#,##0_);[Red]\("$"#,##0\)</c:formatCode>
                <c:ptCount val="4"/>
                <c:pt idx="0">
                  <c:v>740.69685033890551</c:v>
                </c:pt>
                <c:pt idx="1">
                  <c:v>1598.3240546719885</c:v>
                </c:pt>
                <c:pt idx="2">
                  <c:v>1819.7983226257302</c:v>
                </c:pt>
                <c:pt idx="3">
                  <c:v>1878.6224340328095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F67-A84C-A4A8-E8C866D4A2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6796159"/>
        <c:axId val="1046794079"/>
        <c:extLst/>
      </c:lineChart>
      <c:catAx>
        <c:axId val="1046796159"/>
        <c:scaling>
          <c:orientation val="minMax"/>
        </c:scaling>
        <c:delete val="0"/>
        <c:axPos val="b"/>
        <c:majorGridlines>
          <c:spPr>
            <a:ln w="12700" cap="flat" cmpd="sng" algn="ctr">
              <a:solidFill>
                <a:schemeClr val="bg1"/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50" b="0" i="0" u="none" strike="noStrike" kern="1200" cap="all" spc="120" normalizeH="0" baseline="0">
                <a:solidFill>
                  <a:schemeClr val="bg1">
                    <a:lumMod val="50000"/>
                  </a:schemeClr>
                </a:solidFill>
                <a:latin typeface="Gotham Medium" pitchFamily="50" charset="0"/>
                <a:ea typeface="+mn-ea"/>
                <a:cs typeface="Gotham Medium" pitchFamily="50" charset="0"/>
              </a:defRPr>
            </a:pPr>
            <a:endParaRPr lang="en-US"/>
          </a:p>
        </c:txPr>
        <c:crossAx val="1046794079"/>
        <c:crosses val="autoZero"/>
        <c:auto val="1"/>
        <c:lblAlgn val="ctr"/>
        <c:lblOffset val="100"/>
        <c:noMultiLvlLbl val="0"/>
      </c:catAx>
      <c:valAx>
        <c:axId val="1046794079"/>
        <c:scaling>
          <c:orientation val="minMax"/>
        </c:scaling>
        <c:delete val="0"/>
        <c:axPos val="l"/>
        <c:majorGridlines>
          <c:spPr>
            <a:ln w="12700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50" b="0" i="0" u="none" strike="noStrike" kern="1200" cap="all" baseline="0">
                    <a:solidFill>
                      <a:schemeClr val="bg1">
                        <a:lumMod val="50000"/>
                      </a:schemeClr>
                    </a:solidFill>
                    <a:latin typeface="Gotham Medium" pitchFamily="50" charset="0"/>
                    <a:ea typeface="+mn-ea"/>
                    <a:cs typeface="Gotham Medium" pitchFamily="50" charset="0"/>
                  </a:defRPr>
                </a:pPr>
                <a:r>
                  <a:rPr lang="en-US"/>
                  <a:t>2018 USD PPP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50" b="0" i="0" u="none" strike="noStrike" kern="1200" cap="all" baseline="0">
                  <a:solidFill>
                    <a:schemeClr val="bg1">
                      <a:lumMod val="50000"/>
                    </a:schemeClr>
                  </a:solidFill>
                  <a:latin typeface="Gotham Medium" pitchFamily="50" charset="0"/>
                  <a:ea typeface="+mn-ea"/>
                  <a:cs typeface="Gotham Medium" pitchFamily="50" charset="0"/>
                </a:defRPr>
              </a:pPr>
              <a:endParaRPr lang="en-US"/>
            </a:p>
          </c:txPr>
        </c:title>
        <c:numFmt formatCode="&quot;$&quot;#,##0_);[Red]\(&quot;$&quot;#,##0\)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50" b="0" i="0" u="none" strike="noStrike" kern="1200" baseline="0">
                <a:solidFill>
                  <a:schemeClr val="bg1">
                    <a:lumMod val="50000"/>
                  </a:schemeClr>
                </a:solidFill>
                <a:latin typeface="Gotham Medium" pitchFamily="50" charset="0"/>
                <a:ea typeface="+mn-ea"/>
                <a:cs typeface="Gotham Medium" pitchFamily="50" charset="0"/>
              </a:defRPr>
            </a:pPr>
            <a:endParaRPr lang="en-US"/>
          </a:p>
        </c:txPr>
        <c:crossAx val="104679615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4.6158555453151048E-2"/>
          <c:y val="0.91467977767699693"/>
          <c:w val="0.89999987901009693"/>
          <c:h val="8.234968871103448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50" b="0" i="0" u="none" strike="noStrike" kern="1200" baseline="0">
              <a:solidFill>
                <a:schemeClr val="bg1">
                  <a:lumMod val="50000"/>
                </a:schemeClr>
              </a:solidFill>
              <a:latin typeface="Gotham Medium" pitchFamily="50" charset="0"/>
              <a:ea typeface="+mn-ea"/>
              <a:cs typeface="Gotham Medium" pitchFamily="50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 sz="950">
          <a:solidFill>
            <a:schemeClr val="bg1">
              <a:lumMod val="50000"/>
            </a:schemeClr>
          </a:solidFill>
          <a:latin typeface="Gotham Medium" pitchFamily="50" charset="0"/>
          <a:cs typeface="Gotham Medium" pitchFamily="50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'F4.4'!#REF!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'F4.4'!#REF!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'F4.4'!#REF!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4F22-CF45-8B98-C402B3764744}"/>
            </c:ext>
          </c:extLst>
        </c:ser>
        <c:ser>
          <c:idx val="2"/>
          <c:order val="1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'F4.4'!#REF!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'F4.4'!#REF!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'F4.4'!#REF!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4F22-CF45-8B98-C402B3764744}"/>
            </c:ext>
          </c:extLst>
        </c:ser>
        <c:ser>
          <c:idx val="3"/>
          <c:order val="2"/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'F4.4'!#REF!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'F4.4'!#REF!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'F4.4'!#REF!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2-4F22-CF45-8B98-C402B3764744}"/>
            </c:ext>
          </c:extLst>
        </c:ser>
        <c:ser>
          <c:idx val="4"/>
          <c:order val="3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val>
            <c:numRef>
              <c:f>'F4.4'!#REF!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'F4.4'!#REF!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'F4.4'!#REF!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3-4F22-CF45-8B98-C402B3764744}"/>
            </c:ext>
          </c:extLst>
        </c:ser>
        <c:ser>
          <c:idx val="5"/>
          <c:order val="4"/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val>
            <c:numRef>
              <c:f>'F4.4'!#REF!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'F4.4'!#REF!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'F4.4'!#REF!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4-4F22-CF45-8B98-C402B37647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35637039"/>
        <c:axId val="1835647023"/>
      </c:lineChart>
      <c:catAx>
        <c:axId val="1835637039"/>
        <c:scaling>
          <c:orientation val="minMax"/>
        </c:scaling>
        <c:delete val="0"/>
        <c:axPos val="b"/>
        <c:majorGridlines>
          <c:spPr>
            <a:ln w="12700" cap="flat" cmpd="sng" algn="ctr">
              <a:solidFill>
                <a:schemeClr val="bg1"/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Gotham Medium" pitchFamily="50" charset="0"/>
                <a:ea typeface="+mn-ea"/>
                <a:cs typeface="Gotham Medium" pitchFamily="50" charset="0"/>
              </a:defRPr>
            </a:pPr>
            <a:endParaRPr lang="en-US"/>
          </a:p>
        </c:txPr>
        <c:crossAx val="1835647023"/>
        <c:crosses val="autoZero"/>
        <c:auto val="1"/>
        <c:lblAlgn val="ctr"/>
        <c:lblOffset val="100"/>
        <c:tickLblSkip val="4"/>
        <c:noMultiLvlLbl val="0"/>
      </c:catAx>
      <c:valAx>
        <c:axId val="1835647023"/>
        <c:scaling>
          <c:orientation val="minMax"/>
        </c:scaling>
        <c:delete val="0"/>
        <c:axPos val="l"/>
        <c:majorGridlines>
          <c:spPr>
            <a:ln w="12700" cap="flat" cmpd="sng" algn="ctr">
              <a:solidFill>
                <a:schemeClr val="bg1"/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Gotham Medium" pitchFamily="50" charset="0"/>
                <a:ea typeface="+mn-ea"/>
                <a:cs typeface="Gotham Medium" pitchFamily="50" charset="0"/>
              </a:defRPr>
            </a:pPr>
            <a:endParaRPr lang="en-US"/>
          </a:p>
        </c:txPr>
        <c:crossAx val="1835637039"/>
        <c:crosses val="autoZero"/>
        <c:crossBetween val="between"/>
        <c:dispUnits>
          <c:builtInUnit val="thousands"/>
        </c:dispUnits>
      </c:valAx>
      <c:spPr>
        <a:solidFill>
          <a:srgbClr val="EAEAF2"/>
        </a:soli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Gotham Medium" pitchFamily="50" charset="0"/>
              <a:ea typeface="+mn-ea"/>
              <a:cs typeface="Gotham Medium" pitchFamily="50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chemeClr val="tx2"/>
          </a:solidFill>
          <a:latin typeface="Gotham Medium" pitchFamily="50" charset="0"/>
          <a:cs typeface="Gotham Medium" pitchFamily="50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8164634108084852E-2"/>
          <c:y val="2.4589091983093548E-2"/>
          <c:w val="0.89318665147181342"/>
          <c:h val="0.81453001600154484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'F4.5'!$L$4</c:f>
              <c:strCache>
                <c:ptCount val="1"/>
                <c:pt idx="0">
                  <c:v>Healthcare &lt;65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'F4.5'!$M$4:$P$4</c:f>
              <c:numCache>
                <c:formatCode>0.0%</c:formatCode>
                <c:ptCount val="4"/>
                <c:pt idx="0">
                  <c:v>5.1812801171583517E-2</c:v>
                </c:pt>
                <c:pt idx="1">
                  <c:v>5.1483136002563851E-2</c:v>
                </c:pt>
                <c:pt idx="2">
                  <c:v>5.2664010761353117E-2</c:v>
                </c:pt>
                <c:pt idx="3">
                  <c:v>5.3521358316339571E-2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A8-024D-976F-6394CC3D6769}"/>
            </c:ext>
          </c:extLst>
        </c:ser>
        <c:ser>
          <c:idx val="0"/>
          <c:order val="1"/>
          <c:tx>
            <c:strRef>
              <c:f>'F4.5'!$L$5</c:f>
              <c:strCache>
                <c:ptCount val="1"/>
                <c:pt idx="0">
                  <c:v>Healthcare 65+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'F4.5'!$M$2:$P$2</c:f>
              <c:numCache>
                <c:formatCode>General</c:formatCode>
                <c:ptCount val="4"/>
                <c:pt idx="0">
                  <c:v>2020</c:v>
                </c:pt>
                <c:pt idx="1">
                  <c:v>2030</c:v>
                </c:pt>
                <c:pt idx="2">
                  <c:v>2040</c:v>
                </c:pt>
                <c:pt idx="3">
                  <c:v>2050</c:v>
                </c:pt>
              </c:numCache>
            </c:numRef>
          </c:cat>
          <c:val>
            <c:numRef>
              <c:f>'F4.5'!$M$5:$P$5</c:f>
              <c:numCache>
                <c:formatCode>0.0%</c:formatCode>
                <c:ptCount val="4"/>
                <c:pt idx="0">
                  <c:v>2.192469882841647E-2</c:v>
                </c:pt>
                <c:pt idx="1">
                  <c:v>2.8485613997436158E-2</c:v>
                </c:pt>
                <c:pt idx="2">
                  <c:v>3.7292239238646885E-2</c:v>
                </c:pt>
                <c:pt idx="3">
                  <c:v>4.8209891683660439E-2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8A8-024D-976F-6394CC3D6769}"/>
            </c:ext>
          </c:extLst>
        </c:ser>
        <c:ser>
          <c:idx val="1"/>
          <c:order val="2"/>
          <c:tx>
            <c:strRef>
              <c:f>'F4.5'!$L$6</c:f>
              <c:strCache>
                <c:ptCount val="1"/>
                <c:pt idx="0">
                  <c:v>Pensions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'F4.5'!$M$2:$P$2</c:f>
              <c:numCache>
                <c:formatCode>General</c:formatCode>
                <c:ptCount val="4"/>
                <c:pt idx="0">
                  <c:v>2020</c:v>
                </c:pt>
                <c:pt idx="1">
                  <c:v>2030</c:v>
                </c:pt>
                <c:pt idx="2">
                  <c:v>2040</c:v>
                </c:pt>
                <c:pt idx="3">
                  <c:v>2050</c:v>
                </c:pt>
              </c:numCache>
            </c:numRef>
          </c:cat>
          <c:val>
            <c:numRef>
              <c:f>'F4.5'!$M$6:$P$6</c:f>
              <c:numCache>
                <c:formatCode>0.0%</c:formatCode>
                <c:ptCount val="4"/>
                <c:pt idx="0">
                  <c:v>3.8948065423221122E-2</c:v>
                </c:pt>
                <c:pt idx="1">
                  <c:v>4.7850542512637151E-2</c:v>
                </c:pt>
                <c:pt idx="2">
                  <c:v>5.9037516826891123E-2</c:v>
                </c:pt>
                <c:pt idx="3">
                  <c:v>7.3594461926026297E-2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8A8-024D-976F-6394CC3D6769}"/>
            </c:ext>
          </c:extLst>
        </c:ser>
        <c:ser>
          <c:idx val="2"/>
          <c:order val="3"/>
          <c:tx>
            <c:strRef>
              <c:f>'F4.5'!$L$7</c:f>
              <c:strCache>
                <c:ptCount val="1"/>
                <c:pt idx="0">
                  <c:v>Long-term care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'F4.5'!$M$2:$P$2</c:f>
              <c:numCache>
                <c:formatCode>General</c:formatCode>
                <c:ptCount val="4"/>
                <c:pt idx="0">
                  <c:v>2020</c:v>
                </c:pt>
                <c:pt idx="1">
                  <c:v>2030</c:v>
                </c:pt>
                <c:pt idx="2">
                  <c:v>2040</c:v>
                </c:pt>
                <c:pt idx="3">
                  <c:v>2050</c:v>
                </c:pt>
              </c:numCache>
            </c:numRef>
          </c:cat>
          <c:val>
            <c:numRef>
              <c:f>'F4.5'!$M$7:$P$7</c:f>
              <c:numCache>
                <c:formatCode>0.0%</c:formatCode>
                <c:ptCount val="4"/>
                <c:pt idx="0">
                  <c:v>4.7375000000000004E-3</c:v>
                </c:pt>
                <c:pt idx="1">
                  <c:v>7.1768223219330352E-3</c:v>
                </c:pt>
                <c:pt idx="2">
                  <c:v>1.0168397776045614E-2</c:v>
                </c:pt>
                <c:pt idx="3">
                  <c:v>1.36692536909394E-2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8A8-024D-976F-6394CC3D67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5"/>
        <c:overlap val="100"/>
        <c:axId val="1418461695"/>
        <c:axId val="1418466687"/>
      </c:barChart>
      <c:catAx>
        <c:axId val="14184616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>
                    <a:lumMod val="50000"/>
                  </a:schemeClr>
                </a:solidFill>
                <a:latin typeface="Gotham Medium" pitchFamily="50" charset="0"/>
                <a:ea typeface="+mn-ea"/>
                <a:cs typeface="Gotham Medium" pitchFamily="50" charset="0"/>
              </a:defRPr>
            </a:pPr>
            <a:endParaRPr lang="en-US"/>
          </a:p>
        </c:txPr>
        <c:crossAx val="1418466687"/>
        <c:crosses val="autoZero"/>
        <c:auto val="1"/>
        <c:lblAlgn val="ctr"/>
        <c:lblOffset val="100"/>
        <c:noMultiLvlLbl val="0"/>
      </c:catAx>
      <c:valAx>
        <c:axId val="14184666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Gotham Medium" pitchFamily="50" charset="0"/>
                    <a:ea typeface="+mn-ea"/>
                    <a:cs typeface="Gotham Medium" pitchFamily="50" charset="0"/>
                  </a:defRPr>
                </a:pPr>
                <a:r>
                  <a:rPr lang="en-US"/>
                  <a:t>Share of GDP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bg1">
                      <a:lumMod val="50000"/>
                    </a:schemeClr>
                  </a:solidFill>
                  <a:latin typeface="Gotham Medium" pitchFamily="50" charset="0"/>
                  <a:ea typeface="+mn-ea"/>
                  <a:cs typeface="Gotham Medium" pitchFamily="50" charset="0"/>
                </a:defRPr>
              </a:pPr>
              <a:endParaRPr lang="en-US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>
                    <a:lumMod val="50000"/>
                  </a:schemeClr>
                </a:solidFill>
                <a:latin typeface="Gotham Medium" pitchFamily="50" charset="0"/>
                <a:ea typeface="+mn-ea"/>
                <a:cs typeface="Gotham Medium" pitchFamily="50" charset="0"/>
              </a:defRPr>
            </a:pPr>
            <a:endParaRPr lang="en-US"/>
          </a:p>
        </c:txPr>
        <c:crossAx val="141846169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9902226709797051E-2"/>
          <c:y val="0.90608172660046005"/>
          <c:w val="0.90479000037889268"/>
          <c:h val="7.813013774837565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bg1">
                  <a:lumMod val="50000"/>
                </a:schemeClr>
              </a:solidFill>
              <a:latin typeface="Gotham Medium" pitchFamily="50" charset="0"/>
              <a:ea typeface="+mn-ea"/>
              <a:cs typeface="Gotham Medium" pitchFamily="50" charset="0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chemeClr val="bg1">
              <a:lumMod val="50000"/>
            </a:schemeClr>
          </a:solidFill>
          <a:latin typeface="Gotham Medium" pitchFamily="50" charset="0"/>
          <a:cs typeface="Gotham Medium" pitchFamily="50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3484024720666886E-2"/>
          <c:y val="3.7675855494080951E-2"/>
          <c:w val="0.88798595379273193"/>
          <c:h val="0.531826119319461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'F4.6'!$O$2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'F4.6'!$M$3:$M$18</c:f>
              <c:strCache>
                <c:ptCount val="16"/>
                <c:pt idx="0">
                  <c:v>Dominican Republic</c:v>
                </c:pt>
                <c:pt idx="1">
                  <c:v>Guatemala</c:v>
                </c:pt>
                <c:pt idx="2">
                  <c:v>Peru</c:v>
                </c:pt>
                <c:pt idx="3">
                  <c:v>Paraguay</c:v>
                </c:pt>
                <c:pt idx="4">
                  <c:v>Colombia</c:v>
                </c:pt>
                <c:pt idx="5">
                  <c:v>El Salvador</c:v>
                </c:pt>
                <c:pt idx="6">
                  <c:v>Bolivia</c:v>
                </c:pt>
                <c:pt idx="7">
                  <c:v>Panama</c:v>
                </c:pt>
                <c:pt idx="8">
                  <c:v>Ecuador</c:v>
                </c:pt>
                <c:pt idx="9">
                  <c:v>Honduras</c:v>
                </c:pt>
                <c:pt idx="10">
                  <c:v>Chile</c:v>
                </c:pt>
                <c:pt idx="11">
                  <c:v>Mexico</c:v>
                </c:pt>
                <c:pt idx="12">
                  <c:v>Costa Rica</c:v>
                </c:pt>
                <c:pt idx="13">
                  <c:v>Uruguay</c:v>
                </c:pt>
                <c:pt idx="14">
                  <c:v>Argentina</c:v>
                </c:pt>
                <c:pt idx="15">
                  <c:v>Brazil</c:v>
                </c:pt>
              </c:strCache>
            </c:strRef>
          </c:cat>
          <c:val>
            <c:numRef>
              <c:f>'F4.6'!$O$3:$O$18</c:f>
              <c:numCache>
                <c:formatCode>0.0%</c:formatCode>
                <c:ptCount val="16"/>
                <c:pt idx="0">
                  <c:v>2.4662291762759674E-2</c:v>
                </c:pt>
                <c:pt idx="1">
                  <c:v>3.5604934350329992E-2</c:v>
                </c:pt>
                <c:pt idx="2">
                  <c:v>4.1832099892077007E-2</c:v>
                </c:pt>
                <c:pt idx="3">
                  <c:v>4.9883408650700581E-2</c:v>
                </c:pt>
                <c:pt idx="4">
                  <c:v>7.85207127650773E-2</c:v>
                </c:pt>
                <c:pt idx="5">
                  <c:v>5.0384603217783146E-2</c:v>
                </c:pt>
                <c:pt idx="6">
                  <c:v>7.7375006521451989E-2</c:v>
                </c:pt>
                <c:pt idx="7">
                  <c:v>5.981072071542673E-2</c:v>
                </c:pt>
                <c:pt idx="8">
                  <c:v>6.3848305728195442E-2</c:v>
                </c:pt>
                <c:pt idx="9">
                  <c:v>5.5350416282493722E-2</c:v>
                </c:pt>
                <c:pt idx="10">
                  <c:v>6.6687623968684551E-2</c:v>
                </c:pt>
                <c:pt idx="11">
                  <c:v>6.0339348690120802E-2</c:v>
                </c:pt>
                <c:pt idx="12">
                  <c:v>6.950262934229523E-2</c:v>
                </c:pt>
                <c:pt idx="13">
                  <c:v>0.13487049570810886</c:v>
                </c:pt>
                <c:pt idx="14">
                  <c:v>0.13556391116595878</c:v>
                </c:pt>
                <c:pt idx="15">
                  <c:v>0.13242208368146735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B0-4070-A7BD-635B5949C017}"/>
            </c:ext>
          </c:extLst>
        </c:ser>
        <c:ser>
          <c:idx val="1"/>
          <c:order val="1"/>
          <c:tx>
            <c:strRef>
              <c:f>'F4.6'!$P$2</c:f>
              <c:strCache>
                <c:ptCount val="1"/>
                <c:pt idx="0">
                  <c:v>2050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'F4.6'!$M$3:$M$18</c:f>
              <c:strCache>
                <c:ptCount val="16"/>
                <c:pt idx="0">
                  <c:v>Dominican Republic</c:v>
                </c:pt>
                <c:pt idx="1">
                  <c:v>Guatemala</c:v>
                </c:pt>
                <c:pt idx="2">
                  <c:v>Peru</c:v>
                </c:pt>
                <c:pt idx="3">
                  <c:v>Paraguay</c:v>
                </c:pt>
                <c:pt idx="4">
                  <c:v>Colombia</c:v>
                </c:pt>
                <c:pt idx="5">
                  <c:v>El Salvador</c:v>
                </c:pt>
                <c:pt idx="6">
                  <c:v>Bolivia</c:v>
                </c:pt>
                <c:pt idx="7">
                  <c:v>Panama</c:v>
                </c:pt>
                <c:pt idx="8">
                  <c:v>Ecuador</c:v>
                </c:pt>
                <c:pt idx="9">
                  <c:v>Honduras</c:v>
                </c:pt>
                <c:pt idx="10">
                  <c:v>Chile</c:v>
                </c:pt>
                <c:pt idx="11">
                  <c:v>Mexico</c:v>
                </c:pt>
                <c:pt idx="12">
                  <c:v>Costa Rica</c:v>
                </c:pt>
                <c:pt idx="13">
                  <c:v>Uruguay</c:v>
                </c:pt>
                <c:pt idx="14">
                  <c:v>Argentina</c:v>
                </c:pt>
                <c:pt idx="15">
                  <c:v>Brazil</c:v>
                </c:pt>
              </c:strCache>
            </c:strRef>
          </c:cat>
          <c:val>
            <c:numRef>
              <c:f>'F4.6'!$P$3:$P$18</c:f>
              <c:numCache>
                <c:formatCode>0.0%</c:formatCode>
                <c:ptCount val="16"/>
                <c:pt idx="0">
                  <c:v>6.0207234620357812E-2</c:v>
                </c:pt>
                <c:pt idx="1">
                  <c:v>7.4268748471439994E-2</c:v>
                </c:pt>
                <c:pt idx="2">
                  <c:v>8.6384732675618775E-2</c:v>
                </c:pt>
                <c:pt idx="3">
                  <c:v>8.7003512407957936E-2</c:v>
                </c:pt>
                <c:pt idx="4">
                  <c:v>9.6100334929965281E-2</c:v>
                </c:pt>
                <c:pt idx="5">
                  <c:v>9.9277238413842894E-2</c:v>
                </c:pt>
                <c:pt idx="6">
                  <c:v>0.10695162453669024</c:v>
                </c:pt>
                <c:pt idx="7">
                  <c:v>0.1196854875423357</c:v>
                </c:pt>
                <c:pt idx="8">
                  <c:v>0.12082437402556824</c:v>
                </c:pt>
                <c:pt idx="9">
                  <c:v>0.12382445155540638</c:v>
                </c:pt>
                <c:pt idx="10">
                  <c:v>0.13803974386479495</c:v>
                </c:pt>
                <c:pt idx="11">
                  <c:v>0.14137961635979221</c:v>
                </c:pt>
                <c:pt idx="12">
                  <c:v>0.1618938568552804</c:v>
                </c:pt>
                <c:pt idx="13">
                  <c:v>0.19632336601661063</c:v>
                </c:pt>
                <c:pt idx="14">
                  <c:v>0.21730193061538927</c:v>
                </c:pt>
                <c:pt idx="15">
                  <c:v>0.33811146391896707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3B0-4070-A7BD-635B5949C0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44"/>
        <c:overlap val="-27"/>
        <c:axId val="260312720"/>
        <c:axId val="260308560"/>
      </c:barChart>
      <c:catAx>
        <c:axId val="260312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bg1">
                    <a:lumMod val="50000"/>
                  </a:schemeClr>
                </a:solidFill>
                <a:latin typeface="Gotham Medium" pitchFamily="50" charset="0"/>
                <a:ea typeface="+mn-ea"/>
                <a:cs typeface="Gotham Medium" pitchFamily="50" charset="0"/>
              </a:defRPr>
            </a:pPr>
            <a:endParaRPr lang="en-US"/>
          </a:p>
        </c:txPr>
        <c:crossAx val="260308560"/>
        <c:crosses val="autoZero"/>
        <c:auto val="1"/>
        <c:lblAlgn val="ctr"/>
        <c:lblOffset val="100"/>
        <c:noMultiLvlLbl val="0"/>
      </c:catAx>
      <c:valAx>
        <c:axId val="260308560"/>
        <c:scaling>
          <c:orientation val="minMax"/>
          <c:max val="0.35000000000000003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Gotham Medium" pitchFamily="50" charset="0"/>
                    <a:ea typeface="+mn-ea"/>
                    <a:cs typeface="Gotham Medium" pitchFamily="50" charset="0"/>
                  </a:defRPr>
                </a:pPr>
                <a:r>
                  <a:rPr lang="en-US"/>
                  <a:t>Share of GDP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bg1">
                      <a:lumMod val="50000"/>
                    </a:schemeClr>
                  </a:solidFill>
                  <a:latin typeface="Gotham Medium" pitchFamily="50" charset="0"/>
                  <a:ea typeface="+mn-ea"/>
                  <a:cs typeface="Gotham Medium" pitchFamily="50" charset="0"/>
                </a:defRPr>
              </a:pPr>
              <a:endParaRPr lang="en-US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>
                    <a:lumMod val="50000"/>
                  </a:schemeClr>
                </a:solidFill>
                <a:latin typeface="Gotham Medium" pitchFamily="50" charset="0"/>
                <a:ea typeface="+mn-ea"/>
                <a:cs typeface="Gotham Medium" pitchFamily="50" charset="0"/>
              </a:defRPr>
            </a:pPr>
            <a:endParaRPr lang="en-US"/>
          </a:p>
        </c:txPr>
        <c:crossAx val="2603127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bg1">
                  <a:lumMod val="50000"/>
                </a:schemeClr>
              </a:solidFill>
              <a:latin typeface="Gotham Medium" pitchFamily="50" charset="0"/>
              <a:ea typeface="+mn-ea"/>
              <a:cs typeface="Gotham Medium" pitchFamily="50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chemeClr val="bg1">
              <a:lumMod val="50000"/>
            </a:schemeClr>
          </a:solidFill>
          <a:latin typeface="Gotham Medium" pitchFamily="50" charset="0"/>
          <a:cs typeface="Gotham Medium" pitchFamily="50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3721312087174"/>
          <c:y val="3.4653185000043697E-2"/>
          <c:w val="0.85799758596376352"/>
          <c:h val="0.80699903153816999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accent2"/>
              </a:solidFill>
              <a:ln w="9525">
                <a:noFill/>
              </a:ln>
              <a:effectLst/>
            </c:spPr>
          </c:marker>
          <c:dPt>
            <c:idx val="0"/>
            <c:marker>
              <c:symbol val="circle"/>
              <c:size val="6"/>
              <c:spPr>
                <a:solidFill>
                  <a:schemeClr val="accent1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9B1A-49CC-B89B-6387F688BD82}"/>
              </c:ext>
            </c:extLst>
          </c:dPt>
          <c:dPt>
            <c:idx val="1"/>
            <c:marker>
              <c:symbol val="circle"/>
              <c:size val="6"/>
              <c:spPr>
                <a:solidFill>
                  <a:schemeClr val="tx2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9B1A-49CC-B89B-6387F688BD82}"/>
              </c:ext>
            </c:extLst>
          </c:dPt>
          <c:dPt>
            <c:idx val="2"/>
            <c:marker>
              <c:symbol val="circle"/>
              <c:size val="6"/>
              <c:spPr>
                <a:solidFill>
                  <a:schemeClr val="tx2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9B1A-49CC-B89B-6387F688BD82}"/>
              </c:ext>
            </c:extLst>
          </c:dPt>
          <c:dPt>
            <c:idx val="3"/>
            <c:marker>
              <c:symbol val="circle"/>
              <c:size val="6"/>
              <c:spPr>
                <a:solidFill>
                  <a:schemeClr val="tx2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9B1A-49CC-B89B-6387F688BD82}"/>
              </c:ext>
            </c:extLst>
          </c:dPt>
          <c:dPt>
            <c:idx val="4"/>
            <c:marker>
              <c:symbol val="circle"/>
              <c:size val="6"/>
              <c:spPr>
                <a:solidFill>
                  <a:schemeClr val="tx2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9B1A-49CC-B89B-6387F688BD82}"/>
              </c:ext>
            </c:extLst>
          </c:dPt>
          <c:dPt>
            <c:idx val="5"/>
            <c:marker>
              <c:symbol val="circle"/>
              <c:size val="6"/>
              <c:spPr>
                <a:solidFill>
                  <a:schemeClr val="tx2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9B1A-49CC-B89B-6387F688BD82}"/>
              </c:ext>
            </c:extLst>
          </c:dPt>
          <c:dPt>
            <c:idx val="6"/>
            <c:marker>
              <c:symbol val="circle"/>
              <c:size val="6"/>
              <c:spPr>
                <a:solidFill>
                  <a:schemeClr val="tx2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8-9B1A-49CC-B89B-6387F688BD82}"/>
              </c:ext>
            </c:extLst>
          </c:dPt>
          <c:dPt>
            <c:idx val="7"/>
            <c:marker>
              <c:symbol val="circle"/>
              <c:size val="6"/>
              <c:spPr>
                <a:solidFill>
                  <a:schemeClr val="tx2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9B1A-49CC-B89B-6387F688BD82}"/>
              </c:ext>
            </c:extLst>
          </c:dPt>
          <c:dPt>
            <c:idx val="8"/>
            <c:marker>
              <c:symbol val="circle"/>
              <c:size val="6"/>
              <c:spPr>
                <a:solidFill>
                  <a:schemeClr val="tx2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2-9B1A-49CC-B89B-6387F688BD82}"/>
              </c:ext>
            </c:extLst>
          </c:dPt>
          <c:dPt>
            <c:idx val="9"/>
            <c:marker>
              <c:symbol val="circle"/>
              <c:size val="6"/>
              <c:spPr>
                <a:solidFill>
                  <a:schemeClr val="tx2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9-9B1A-49CC-B89B-6387F688BD82}"/>
              </c:ext>
            </c:extLst>
          </c:dPt>
          <c:dPt>
            <c:idx val="26"/>
            <c:marker>
              <c:symbol val="circle"/>
              <c:size val="9"/>
              <c:spPr>
                <a:solidFill>
                  <a:schemeClr val="accent3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3-9B1A-49CC-B89B-6387F688BD82}"/>
              </c:ext>
            </c:extLst>
          </c:dPt>
          <c:dPt>
            <c:idx val="27"/>
            <c:marker>
              <c:symbol val="circle"/>
              <c:size val="9"/>
              <c:spPr>
                <a:solidFill>
                  <a:schemeClr val="accent4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8-9B1A-49CC-B89B-6387F688BD82}"/>
              </c:ext>
            </c:extLst>
          </c:dPt>
          <c:dPt>
            <c:idx val="28"/>
            <c:marker>
              <c:symbol val="circle"/>
              <c:size val="9"/>
              <c:spPr>
                <a:solidFill>
                  <a:schemeClr val="accent4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9-9B1A-49CC-B89B-6387F688BD82}"/>
              </c:ext>
            </c:extLst>
          </c:dPt>
          <c:dLbls>
            <c:dLbl>
              <c:idx val="0"/>
              <c:layout>
                <c:manualLayout>
                  <c:x val="-5.6872037914691941E-2"/>
                  <c:y val="3.7735849056603689E-2"/>
                </c:manualLayout>
              </c:layout>
              <c:tx>
                <c:rich>
                  <a:bodyPr/>
                  <a:lstStyle/>
                  <a:p>
                    <a:fld id="{FD7BA5CA-6C21-450D-BE31-103DF4E8534B}" type="CELLRANGE">
                      <a:rPr lang="en-US"/>
                      <a:pPr/>
                      <a:t>[]</a:t>
                    </a:fld>
                    <a:endParaRPr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9B1A-49CC-B89B-6387F688BD82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2FDA0782-48A4-4FCC-9546-2F474B2CD335}" type="CELLRANGE">
                      <a:rPr lang="en-US"/>
                      <a:pPr/>
                      <a:t>[]</a:t>
                    </a:fld>
                    <a:endParaRPr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3-9B1A-49CC-B89B-6387F688BD82}"/>
                </c:ext>
              </c:extLst>
            </c:dLbl>
            <c:dLbl>
              <c:idx val="2"/>
              <c:layout>
                <c:manualLayout>
                  <c:x val="-2.1327014218009567E-2"/>
                  <c:y val="3.5516093229744729E-2"/>
                </c:manualLayout>
              </c:layout>
              <c:tx>
                <c:rich>
                  <a:bodyPr/>
                  <a:lstStyle/>
                  <a:p>
                    <a:fld id="{5557B3EA-C031-4EFF-9803-496B42B15D66}" type="CELLRANGE">
                      <a:rPr lang="en-US"/>
                      <a:pPr/>
                      <a:t>[]</a:t>
                    </a:fld>
                    <a:endParaRPr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4-9B1A-49CC-B89B-6387F688BD82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5ACA37AF-4B5E-4A94-AD5F-FBA204BB0BF5}" type="CELLRANGE">
                      <a:rPr lang="en-US"/>
                      <a:pPr/>
                      <a:t>[]</a:t>
                    </a:fld>
                    <a:endParaRPr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5-9B1A-49CC-B89B-6387F688BD82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E1ADC7A6-05BC-476B-8026-2FF061BA074E}" type="CELLRANGE">
                      <a:rPr lang="en-US"/>
                      <a:pPr/>
                      <a:t>[]</a:t>
                    </a:fld>
                    <a:endParaRPr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6-9B1A-49CC-B89B-6387F688BD82}"/>
                </c:ext>
              </c:extLst>
            </c:dLbl>
            <c:dLbl>
              <c:idx val="5"/>
              <c:layout>
                <c:manualLayout>
                  <c:x val="9.4786729857819028E-3"/>
                  <c:y val="-2.2197558268590455E-2"/>
                </c:manualLayout>
              </c:layout>
              <c:tx>
                <c:rich>
                  <a:bodyPr/>
                  <a:lstStyle/>
                  <a:p>
                    <a:fld id="{4A1270BE-86A1-4E33-840A-CAD0B826457A}" type="CELLRANGE">
                      <a:rPr lang="en-US"/>
                      <a:pPr/>
                      <a:t>[]</a:t>
                    </a:fld>
                    <a:endParaRPr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7-9B1A-49CC-B89B-6387F688BD82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6B1CD5F1-791E-4317-92AF-164067883B09}" type="CELLRANGE">
                      <a:rPr lang="en-US"/>
                      <a:pPr/>
                      <a:t>[]</a:t>
                    </a:fld>
                    <a:endParaRPr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8-9B1A-49CC-B89B-6387F688BD82}"/>
                </c:ext>
              </c:extLst>
            </c:dLbl>
            <c:dLbl>
              <c:idx val="7"/>
              <c:layout>
                <c:manualLayout>
                  <c:x val="8.0568720379146835E-2"/>
                  <c:y val="-1.1098779134295227E-2"/>
                </c:manualLayout>
              </c:layout>
              <c:tx>
                <c:rich>
                  <a:bodyPr/>
                  <a:lstStyle/>
                  <a:p>
                    <a:fld id="{60AAC417-31F6-473C-A6A9-CE2BBD4F4D67}" type="CELLRANGE">
                      <a:rPr lang="en-US"/>
                      <a:pPr/>
                      <a:t>[]</a:t>
                    </a:fld>
                    <a:endParaRPr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9B1A-49CC-B89B-6387F688BD82}"/>
                </c:ext>
              </c:extLst>
            </c:dLbl>
            <c:dLbl>
              <c:idx val="8"/>
              <c:layout>
                <c:manualLayout>
                  <c:x val="7.1090047393364926E-3"/>
                  <c:y val="1.9977802441731411E-2"/>
                </c:manualLayout>
              </c:layout>
              <c:tx>
                <c:rich>
                  <a:bodyPr/>
                  <a:lstStyle/>
                  <a:p>
                    <a:fld id="{4AF45EE3-EF94-4EA9-996E-AEFE3542D4E4}" type="CELLRANGE">
                      <a:rPr lang="en-US"/>
                      <a:pPr/>
                      <a:t>[]</a:t>
                    </a:fld>
                    <a:endParaRPr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9B1A-49CC-B89B-6387F688BD82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01A6C3F9-8084-476D-A97F-BBA919EF9F8E}" type="CELLRANGE">
                      <a:rPr lang="en-US"/>
                      <a:pPr/>
                      <a:t>[]</a:t>
                    </a:fld>
                    <a:endParaRPr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9-9B1A-49CC-B89B-6387F688BD82}"/>
                </c:ext>
              </c:extLst>
            </c:dLbl>
            <c:dLbl>
              <c:idx val="10"/>
              <c:layout>
                <c:manualLayout>
                  <c:x val="-0.10900473933649298"/>
                  <c:y val="1.3318534961154272E-2"/>
                </c:manualLayout>
              </c:layout>
              <c:tx>
                <c:rich>
                  <a:bodyPr/>
                  <a:lstStyle/>
                  <a:p>
                    <a:fld id="{82164AF8-8435-40E8-A53B-F1FBEE756D4C}" type="CELLRANGE">
                      <a:rPr lang="en-US"/>
                      <a:pPr/>
                      <a:t>[]</a:t>
                    </a:fld>
                    <a:endParaRPr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A-9B1A-49CC-B89B-6387F688BD82}"/>
                </c:ext>
              </c:extLst>
            </c:dLbl>
            <c:dLbl>
              <c:idx val="11"/>
              <c:layout>
                <c:manualLayout>
                  <c:x val="0.12559241706161137"/>
                  <c:y val="-9.0144420639453178E-17"/>
                </c:manualLayout>
              </c:layout>
              <c:tx>
                <c:rich>
                  <a:bodyPr/>
                  <a:lstStyle/>
                  <a:p>
                    <a:fld id="{9C12638F-E2F8-4778-949E-CEBF6ACAA613}" type="CELLRANGE">
                      <a:rPr lang="en-US"/>
                      <a:pPr/>
                      <a:t>[]</a:t>
                    </a:fld>
                    <a:endParaRPr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D-9B62-4B26-B394-75D2B18046FF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fld id="{3C1F9EAA-34A8-42E0-BE76-110DE4E2026D}" type="CELLRANGE">
                      <a:rPr lang="en-US"/>
                      <a:pPr/>
                      <a:t>[]</a:t>
                    </a:fld>
                    <a:endParaRPr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B-9B1A-49CC-B89B-6387F688BD82}"/>
                </c:ext>
              </c:extLst>
            </c:dLbl>
            <c:dLbl>
              <c:idx val="13"/>
              <c:layout>
                <c:manualLayout>
                  <c:x val="5.1178863305593909E-2"/>
                  <c:y val="1.2292562999385371E-2"/>
                </c:manualLayout>
              </c:layout>
              <c:tx>
                <c:rich>
                  <a:bodyPr/>
                  <a:lstStyle/>
                  <a:p>
                    <a:fld id="{CA359887-DA46-443C-B14C-85B4ECBA6554}" type="CELLRANGE">
                      <a:rPr lang="en-US"/>
                      <a:pPr/>
                      <a:t>[]</a:t>
                    </a:fld>
                    <a:endParaRPr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9B1A-49CC-B89B-6387F688BD82}"/>
                </c:ext>
              </c:extLst>
            </c:dLbl>
            <c:dLbl>
              <c:idx val="14"/>
              <c:layout>
                <c:manualLayout>
                  <c:x val="-0.14928909952606634"/>
                  <c:y val="-3.9955604883462899E-2"/>
                </c:manualLayout>
              </c:layout>
              <c:tx>
                <c:rich>
                  <a:bodyPr/>
                  <a:lstStyle/>
                  <a:p>
                    <a:fld id="{E4E080A3-A9CD-42A5-B01E-E226F81877B2}" type="CELLRANGE">
                      <a:rPr lang="en-US"/>
                      <a:pPr/>
                      <a:t>[]</a:t>
                    </a:fld>
                    <a:endParaRPr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9B1A-49CC-B89B-6387F688BD82}"/>
                </c:ext>
              </c:extLst>
            </c:dLbl>
            <c:dLbl>
              <c:idx val="15"/>
              <c:layout>
                <c:manualLayout>
                  <c:x val="-7.1090047393364926E-3"/>
                  <c:y val="-3.3296337402885685E-2"/>
                </c:manualLayout>
              </c:layout>
              <c:tx>
                <c:rich>
                  <a:bodyPr/>
                  <a:lstStyle/>
                  <a:p>
                    <a:fld id="{F97AF44B-3BFE-44F6-A586-01085993C951}" type="CELLRANGE">
                      <a:rPr lang="en-US"/>
                      <a:pPr/>
                      <a:t>[]</a:t>
                    </a:fld>
                    <a:endParaRPr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C-9B1A-49CC-B89B-6387F688BD82}"/>
                </c:ext>
              </c:extLst>
            </c:dLbl>
            <c:dLbl>
              <c:idx val="16"/>
              <c:layout>
                <c:manualLayout>
                  <c:x val="-0.13981042654028439"/>
                  <c:y val="2.8856825749167429E-2"/>
                </c:manualLayout>
              </c:layout>
              <c:tx>
                <c:rich>
                  <a:bodyPr/>
                  <a:lstStyle/>
                  <a:p>
                    <a:fld id="{345D48C6-E665-40DC-8681-F589A6FEE40D}" type="CELLRANGE">
                      <a:rPr lang="en-US"/>
                      <a:pPr/>
                      <a:t>[]</a:t>
                    </a:fld>
                    <a:endParaRPr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D-9B1A-49CC-B89B-6387F688BD82}"/>
                </c:ext>
              </c:extLst>
            </c:dLbl>
            <c:dLbl>
              <c:idx val="17"/>
              <c:layout>
                <c:manualLayout>
                  <c:x val="-0.14218009478672985"/>
                  <c:y val="-1.3318534961154354E-2"/>
                </c:manualLayout>
              </c:layout>
              <c:tx>
                <c:rich>
                  <a:bodyPr/>
                  <a:lstStyle/>
                  <a:p>
                    <a:fld id="{29C77642-F235-4301-92D8-EC7F08EC2A72}" type="CELLRANGE">
                      <a:rPr lang="en-US"/>
                      <a:pPr/>
                      <a:t>[]</a:t>
                    </a:fld>
                    <a:endParaRPr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E-9B1A-49CC-B89B-6387F688BD82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fld id="{4462AF66-C7EC-4B8E-818A-54E082A11B76}" type="CELLRANGE">
                      <a:rPr lang="en-US"/>
                      <a:pPr/>
                      <a:t>[]</a:t>
                    </a:fld>
                    <a:endParaRPr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F-9B1A-49CC-B89B-6387F688BD82}"/>
                </c:ext>
              </c:extLst>
            </c:dLbl>
            <c:dLbl>
              <c:idx val="19"/>
              <c:layout>
                <c:manualLayout>
                  <c:x val="-0.14928909952606637"/>
                  <c:y val="4.439511653717928E-3"/>
                </c:manualLayout>
              </c:layout>
              <c:tx>
                <c:rich>
                  <a:bodyPr/>
                  <a:lstStyle/>
                  <a:p>
                    <a:fld id="{6FAA2F2C-0C78-4CE8-81ED-B28C973B140E}" type="CELLRANGE">
                      <a:rPr lang="en-US"/>
                      <a:pPr/>
                      <a:t>[]</a:t>
                    </a:fld>
                    <a:endParaRPr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0-9B1A-49CC-B89B-6387F688BD82}"/>
                </c:ext>
              </c:extLst>
            </c:dLbl>
            <c:dLbl>
              <c:idx val="20"/>
              <c:layout>
                <c:manualLayout>
                  <c:x val="-0.14218009478672985"/>
                  <c:y val="1.5538290788013319E-2"/>
                </c:manualLayout>
              </c:layout>
              <c:tx>
                <c:rich>
                  <a:bodyPr/>
                  <a:lstStyle/>
                  <a:p>
                    <a:fld id="{6317D8BF-D82E-4561-8696-9DBF3FC5C68D}" type="CELLRANGE">
                      <a:rPr lang="en-US"/>
                      <a:pPr/>
                      <a:t>[]</a:t>
                    </a:fld>
                    <a:endParaRPr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1-9B1A-49CC-B89B-6387F688BD82}"/>
                </c:ext>
              </c:extLst>
            </c:dLbl>
            <c:dLbl>
              <c:idx val="21"/>
              <c:layout>
                <c:manualLayout>
                  <c:x val="3.0805687203791468E-2"/>
                  <c:y val="3.9955604883462822E-2"/>
                </c:manualLayout>
              </c:layout>
              <c:tx>
                <c:rich>
                  <a:bodyPr/>
                  <a:lstStyle/>
                  <a:p>
                    <a:fld id="{038BE0CF-6697-4EEE-B7FC-C80597C5C205}" type="CELLRANGE">
                      <a:rPr lang="en-US"/>
                      <a:pPr/>
                      <a:t>[]</a:t>
                    </a:fld>
                    <a:endParaRPr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9B1A-49CC-B89B-6387F688BD82}"/>
                </c:ext>
              </c:extLst>
            </c:dLbl>
            <c:dLbl>
              <c:idx val="22"/>
              <c:tx>
                <c:rich>
                  <a:bodyPr/>
                  <a:lstStyle/>
                  <a:p>
                    <a:fld id="{5CA66BE2-C4FA-4F7C-994F-C6EF430B4BFE}" type="CELLRANGE">
                      <a:rPr lang="en-US"/>
                      <a:pPr/>
                      <a:t>[]</a:t>
                    </a:fld>
                    <a:endParaRPr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2-9B1A-49CC-B89B-6387F688BD82}"/>
                </c:ext>
              </c:extLst>
            </c:dLbl>
            <c:dLbl>
              <c:idx val="23"/>
              <c:layout>
                <c:manualLayout>
                  <c:x val="-0.15876777251184837"/>
                  <c:y val="-2.6133692222989412E-2"/>
                </c:manualLayout>
              </c:layout>
              <c:tx>
                <c:rich>
                  <a:bodyPr/>
                  <a:lstStyle/>
                  <a:p>
                    <a:fld id="{4D3645CE-4ED6-40B3-8119-24569840B40B}" type="CELLRANGE">
                      <a:rPr lang="en-US"/>
                      <a:pPr/>
                      <a:t>[]</a:t>
                    </a:fld>
                    <a:endParaRPr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9B1A-49CC-B89B-6387F688BD82}"/>
                </c:ext>
              </c:extLst>
            </c:dLbl>
            <c:dLbl>
              <c:idx val="24"/>
              <c:layout>
                <c:manualLayout>
                  <c:x val="2.6066350710900431E-2"/>
                  <c:y val="-2.2197558268590455E-3"/>
                </c:manualLayout>
              </c:layout>
              <c:tx>
                <c:rich>
                  <a:bodyPr/>
                  <a:lstStyle/>
                  <a:p>
                    <a:fld id="{A57E869D-8BAA-4BAE-AE6E-0CDC94D87FD9}" type="CELLRANGE">
                      <a:rPr lang="en-US"/>
                      <a:pPr/>
                      <a:t>[]</a:t>
                    </a:fld>
                    <a:endParaRPr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9B1A-49CC-B89B-6387F688BD82}"/>
                </c:ext>
              </c:extLst>
            </c:dLbl>
            <c:dLbl>
              <c:idx val="25"/>
              <c:layout>
                <c:manualLayout>
                  <c:x val="-0.11374407582938398"/>
                  <c:y val="2.2126613398893668E-2"/>
                </c:manualLayout>
              </c:layout>
              <c:tx>
                <c:rich>
                  <a:bodyPr/>
                  <a:lstStyle/>
                  <a:p>
                    <a:fld id="{A061E93E-464E-4A5D-B7D0-A3FB2EE51799}" type="CELLRANGE">
                      <a:rPr lang="en-US"/>
                      <a:pPr/>
                      <a:t>[]</a:t>
                    </a:fld>
                    <a:endParaRPr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E-9B62-4B26-B394-75D2B18046FF}"/>
                </c:ext>
              </c:extLst>
            </c:dLbl>
            <c:dLbl>
              <c:idx val="26"/>
              <c:layout>
                <c:manualLayout>
                  <c:x val="1.6865264723265525E-3"/>
                  <c:y val="1.8023071190175301E-2"/>
                </c:manualLayout>
              </c:layout>
              <c:tx>
                <c:rich>
                  <a:bodyPr/>
                  <a:lstStyle/>
                  <a:p>
                    <a:fld id="{0ABA78B4-78DE-408B-8F36-08C6EA2FEB54}" type="CELLRANGE">
                      <a:rPr lang="en-US"/>
                      <a:pPr/>
                      <a:t>[]</a:t>
                    </a:fld>
                    <a:endParaRPr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3-9B1A-49CC-B89B-6387F688BD82}"/>
                </c:ext>
              </c:extLst>
            </c:dLbl>
            <c:dLbl>
              <c:idx val="27"/>
              <c:layout>
                <c:manualLayout>
                  <c:x val="-9.2417061611374404E-2"/>
                  <c:y val="-0.12538414259373079"/>
                </c:manualLayout>
              </c:layout>
              <c:tx>
                <c:rich>
                  <a:bodyPr/>
                  <a:lstStyle/>
                  <a:p>
                    <a:fld id="{023C09B7-B2AB-4486-97C8-32CEA17C0763}" type="CELLRANGE">
                      <a:rPr lang="en-US"/>
                      <a:pPr/>
                      <a:t>[]</a:t>
                    </a:fld>
                    <a:endParaRPr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9B1A-49CC-B89B-6387F688BD82}"/>
                </c:ext>
              </c:extLst>
            </c:dLbl>
            <c:dLbl>
              <c:idx val="28"/>
              <c:layout>
                <c:manualLayout>
                  <c:x val="-0.18235493209885176"/>
                  <c:y val="-7.7780596009569644E-2"/>
                </c:manualLayout>
              </c:layout>
              <c:tx>
                <c:rich>
                  <a:bodyPr/>
                  <a:lstStyle/>
                  <a:p>
                    <a:fld id="{CAFE1D41-C5B4-420A-8B37-98DA2D8DF82F}" type="CELLRANGE">
                      <a:rPr lang="en-US"/>
                      <a:pPr/>
                      <a:t>[]</a:t>
                    </a:fld>
                    <a:endParaRPr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9708703374777975"/>
                      <c:h val="0.10902654867256638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9B1A-49CC-B89B-6387F688BD8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Gotham Medium" pitchFamily="50" charset="0"/>
                    <a:ea typeface="+mn-ea"/>
                    <a:cs typeface="Gotham Medium" pitchFamily="50" charset="0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'F4.7'!$I$3:$I$31</c:f>
              <c:numCache>
                <c:formatCode>0.0%</c:formatCode>
                <c:ptCount val="29"/>
                <c:pt idx="0">
                  <c:v>0.25138645964602385</c:v>
                </c:pt>
                <c:pt idx="1">
                  <c:v>0.33694567484101012</c:v>
                </c:pt>
                <c:pt idx="2">
                  <c:v>0.33698679057036968</c:v>
                </c:pt>
                <c:pt idx="3">
                  <c:v>0.36574473522356427</c:v>
                </c:pt>
                <c:pt idx="4">
                  <c:v>0.48005530841771504</c:v>
                </c:pt>
                <c:pt idx="5">
                  <c:v>0.35485315370977888</c:v>
                </c:pt>
                <c:pt idx="6">
                  <c:v>0.30443044963517846</c:v>
                </c:pt>
                <c:pt idx="7">
                  <c:v>0.32763209507021462</c:v>
                </c:pt>
                <c:pt idx="8">
                  <c:v>0.29297203712613651</c:v>
                </c:pt>
                <c:pt idx="9">
                  <c:v>0.25587092893201618</c:v>
                </c:pt>
                <c:pt idx="10">
                  <c:v>0.17705357344108691</c:v>
                </c:pt>
                <c:pt idx="11">
                  <c:v>0.1201613871174903</c:v>
                </c:pt>
                <c:pt idx="12">
                  <c:v>0.13762520555410387</c:v>
                </c:pt>
                <c:pt idx="13">
                  <c:v>0.17867665056414808</c:v>
                </c:pt>
                <c:pt idx="14">
                  <c:v>0.13177876852709997</c:v>
                </c:pt>
                <c:pt idx="15">
                  <c:v>0.14877039631355302</c:v>
                </c:pt>
                <c:pt idx="16">
                  <c:v>0.11575148939355047</c:v>
                </c:pt>
                <c:pt idx="17">
                  <c:v>0.11675593541266743</c:v>
                </c:pt>
                <c:pt idx="18">
                  <c:v>0.13358821606608764</c:v>
                </c:pt>
                <c:pt idx="19">
                  <c:v>8.1830682388588816E-2</c:v>
                </c:pt>
                <c:pt idx="20">
                  <c:v>7.7176996594068001E-2</c:v>
                </c:pt>
                <c:pt idx="21">
                  <c:v>0.11447768442195706</c:v>
                </c:pt>
                <c:pt idx="22">
                  <c:v>0.13143396943936983</c:v>
                </c:pt>
                <c:pt idx="23">
                  <c:v>0.1059321193074684</c:v>
                </c:pt>
                <c:pt idx="24">
                  <c:v>0.13104418696398948</c:v>
                </c:pt>
                <c:pt idx="25">
                  <c:v>0.23363551502691193</c:v>
                </c:pt>
                <c:pt idx="26">
                  <c:v>0.27858926185718014</c:v>
                </c:pt>
                <c:pt idx="27">
                  <c:v>0.13240709372179724</c:v>
                </c:pt>
                <c:pt idx="28">
                  <c:v>0.27961586122697785</c:v>
                </c:pt>
              </c:numCache>
            </c:numRef>
          </c:xVal>
          <c:yVal>
            <c:numRef>
              <c:f>'F4.7'!$H$3:$H$31</c:f>
              <c:numCache>
                <c:formatCode>0.0%</c:formatCode>
                <c:ptCount val="29"/>
                <c:pt idx="0">
                  <c:v>0.15490999999999999</c:v>
                </c:pt>
                <c:pt idx="1">
                  <c:v>0.25973000000000002</c:v>
                </c:pt>
                <c:pt idx="2">
                  <c:v>0.22731999999999999</c:v>
                </c:pt>
                <c:pt idx="3">
                  <c:v>0.25356000000000001</c:v>
                </c:pt>
                <c:pt idx="4">
                  <c:v>0.13883000000000001</c:v>
                </c:pt>
                <c:pt idx="5">
                  <c:v>0.22844999999999999</c:v>
                </c:pt>
                <c:pt idx="6">
                  <c:v>0.20035</c:v>
                </c:pt>
                <c:pt idx="7">
                  <c:v>0.18633</c:v>
                </c:pt>
                <c:pt idx="8">
                  <c:v>0.18382999999999999</c:v>
                </c:pt>
                <c:pt idx="9">
                  <c:v>0.2379</c:v>
                </c:pt>
                <c:pt idx="10">
                  <c:v>0.18771097698944914</c:v>
                </c:pt>
                <c:pt idx="11">
                  <c:v>0.1017106471365712</c:v>
                </c:pt>
                <c:pt idx="12">
                  <c:v>0.19474931361537057</c:v>
                </c:pt>
                <c:pt idx="13">
                  <c:v>0.11335585049642168</c:v>
                </c:pt>
                <c:pt idx="14">
                  <c:v>0.11609999999999999</c:v>
                </c:pt>
                <c:pt idx="15">
                  <c:v>0.11484279722960952</c:v>
                </c:pt>
                <c:pt idx="16">
                  <c:v>6.3484803907127865E-2</c:v>
                </c:pt>
                <c:pt idx="17">
                  <c:v>0.11253959679169732</c:v>
                </c:pt>
                <c:pt idx="18">
                  <c:v>9.4762604780070495E-2</c:v>
                </c:pt>
                <c:pt idx="19">
                  <c:v>7.1539798131103158E-2</c:v>
                </c:pt>
                <c:pt idx="20">
                  <c:v>9.110687932645066E-2</c:v>
                </c:pt>
                <c:pt idx="21">
                  <c:v>9.1146328145044198E-2</c:v>
                </c:pt>
                <c:pt idx="22">
                  <c:v>0.10372680724944149</c:v>
                </c:pt>
                <c:pt idx="23">
                  <c:v>0.10162995222842686</c:v>
                </c:pt>
                <c:pt idx="24">
                  <c:v>6.4331996417615389E-2</c:v>
                </c:pt>
                <c:pt idx="25">
                  <c:v>0.17417712104018057</c:v>
                </c:pt>
                <c:pt idx="26">
                  <c:v>0.1659711835755546</c:v>
                </c:pt>
                <c:pt idx="27">
                  <c:v>0.11230721709278624</c:v>
                </c:pt>
                <c:pt idx="28">
                  <c:v>0.17532571192602631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'F4.7'!$A$3:$A$31</c15:f>
                <c15:dlblRangeCache>
                  <c:ptCount val="29"/>
                  <c:pt idx="0">
                    <c:v>Australia</c:v>
                  </c:pt>
                  <c:pt idx="1">
                    <c:v>France</c:v>
                  </c:pt>
                  <c:pt idx="2">
                    <c:v>Germany</c:v>
                  </c:pt>
                  <c:pt idx="3">
                    <c:v>Italy</c:v>
                  </c:pt>
                  <c:pt idx="4">
                    <c:v>Japan</c:v>
                  </c:pt>
                  <c:pt idx="5">
                    <c:v>Portugal</c:v>
                  </c:pt>
                  <c:pt idx="6">
                    <c:v>Spain</c:v>
                  </c:pt>
                  <c:pt idx="7">
                    <c:v>Sweden</c:v>
                  </c:pt>
                  <c:pt idx="8">
                    <c:v>Great Britain</c:v>
                  </c:pt>
                  <c:pt idx="9">
                    <c:v>United States</c:v>
                  </c:pt>
                  <c:pt idx="10">
                    <c:v>Argentina</c:v>
                  </c:pt>
                  <c:pt idx="11">
                    <c:v>Bolivia</c:v>
                  </c:pt>
                  <c:pt idx="12">
                    <c:v>Brazil</c:v>
                  </c:pt>
                  <c:pt idx="13">
                    <c:v>Chile</c:v>
                  </c:pt>
                  <c:pt idx="14">
                    <c:v>Colombia</c:v>
                  </c:pt>
                  <c:pt idx="15">
                    <c:v>Costa Rica</c:v>
                  </c:pt>
                  <c:pt idx="16">
                    <c:v>Dominican Republic</c:v>
                  </c:pt>
                  <c:pt idx="17">
                    <c:v>Ecuador</c:v>
                  </c:pt>
                  <c:pt idx="18">
                    <c:v>El Salvador</c:v>
                  </c:pt>
                  <c:pt idx="19">
                    <c:v>Guatemala</c:v>
                  </c:pt>
                  <c:pt idx="20">
                    <c:v>Honduras</c:v>
                  </c:pt>
                  <c:pt idx="21">
                    <c:v>Mexico</c:v>
                  </c:pt>
                  <c:pt idx="22">
                    <c:v>Panama</c:v>
                  </c:pt>
                  <c:pt idx="23">
                    <c:v>Paraguay</c:v>
                  </c:pt>
                  <c:pt idx="24">
                    <c:v>Peru</c:v>
                  </c:pt>
                  <c:pt idx="25">
                    <c:v>Uruguay</c:v>
                  </c:pt>
                  <c:pt idx="26">
                    <c:v>OECD (2019)</c:v>
                  </c:pt>
                  <c:pt idx="27">
                    <c:v>Latin America and the Caribbean (2019)</c:v>
                  </c:pt>
                  <c:pt idx="28">
                    <c:v>Latin America and the Caribbean (2050)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1-9B1A-49CC-B89B-6387F688BD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09164079"/>
        <c:axId val="1909146191"/>
      </c:scatterChart>
      <c:valAx>
        <c:axId val="1909164079"/>
        <c:scaling>
          <c:orientation val="minMax"/>
          <c:max val="0.5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Gotham Medium" pitchFamily="50" charset="0"/>
                    <a:ea typeface="+mn-ea"/>
                    <a:cs typeface="Gotham Medium" pitchFamily="50" charset="0"/>
                  </a:defRPr>
                </a:pPr>
                <a:r>
                  <a:rPr lang="es-CO"/>
                  <a:t>Share of older population (%) 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34266181632320275"/>
              <c:y val="0.9208556149732620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bg1">
                      <a:lumMod val="50000"/>
                    </a:schemeClr>
                  </a:solidFill>
                  <a:latin typeface="Gotham Medium" pitchFamily="50" charset="0"/>
                  <a:ea typeface="+mn-ea"/>
                  <a:cs typeface="Gotham Medium" pitchFamily="50" charset="0"/>
                </a:defRPr>
              </a:pPr>
              <a:endParaRPr lang="en-US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>
                    <a:lumMod val="50000"/>
                  </a:schemeClr>
                </a:solidFill>
                <a:latin typeface="Gotham Medium" pitchFamily="50" charset="0"/>
                <a:ea typeface="+mn-ea"/>
                <a:cs typeface="Gotham Medium" pitchFamily="50" charset="0"/>
              </a:defRPr>
            </a:pPr>
            <a:endParaRPr lang="en-US"/>
          </a:p>
        </c:txPr>
        <c:crossAx val="1909146191"/>
        <c:crosses val="autoZero"/>
        <c:crossBetween val="midCat"/>
      </c:valAx>
      <c:valAx>
        <c:axId val="1909146191"/>
        <c:scaling>
          <c:orientation val="minMax"/>
          <c:min val="5.000000000000001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Gotham Medium" pitchFamily="50" charset="0"/>
                    <a:ea typeface="+mn-ea"/>
                    <a:cs typeface="Gotham Medium" pitchFamily="50" charset="0"/>
                  </a:defRPr>
                </a:pPr>
                <a:r>
                  <a:rPr lang="es-CO"/>
                  <a:t>Health and Pension spending</a:t>
                </a:r>
                <a:endParaRPr lang="en-US"/>
              </a:p>
              <a:p>
                <a:pPr>
                  <a:defRPr/>
                </a:pPr>
                <a:r>
                  <a:rPr lang="es-CO"/>
                  <a:t>(% of GDP)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bg1">
                      <a:lumMod val="50000"/>
                    </a:schemeClr>
                  </a:solidFill>
                  <a:latin typeface="Gotham Medium" pitchFamily="50" charset="0"/>
                  <a:ea typeface="+mn-ea"/>
                  <a:cs typeface="Gotham Medium" pitchFamily="50" charset="0"/>
                </a:defRPr>
              </a:pPr>
              <a:endParaRPr lang="en-US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>
                    <a:lumMod val="50000"/>
                  </a:schemeClr>
                </a:solidFill>
                <a:latin typeface="Gotham Medium" pitchFamily="50" charset="0"/>
                <a:ea typeface="+mn-ea"/>
                <a:cs typeface="Gotham Medium" pitchFamily="50" charset="0"/>
              </a:defRPr>
            </a:pPr>
            <a:endParaRPr lang="en-US"/>
          </a:p>
        </c:txPr>
        <c:crossAx val="190916407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chemeClr val="bg1">
              <a:lumMod val="50000"/>
            </a:schemeClr>
          </a:solidFill>
          <a:latin typeface="Gotham Medium" pitchFamily="50" charset="0"/>
          <a:cs typeface="Gotham Medium" pitchFamily="50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2664311510890857E-2"/>
          <c:y val="6.609058318024702E-2"/>
          <c:w val="0.87122462817147861"/>
          <c:h val="0.5823140845252855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'F2.3'!$C$3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'F2.3'!$A$4:$A$23</c:f>
              <c:strCache>
                <c:ptCount val="20"/>
                <c:pt idx="0">
                  <c:v>Venezuela</c:v>
                </c:pt>
                <c:pt idx="1">
                  <c:v>Nicaragua</c:v>
                </c:pt>
                <c:pt idx="2">
                  <c:v>Honduras</c:v>
                </c:pt>
                <c:pt idx="3">
                  <c:v>Guatemala</c:v>
                </c:pt>
                <c:pt idx="4">
                  <c:v>Suriname</c:v>
                </c:pt>
                <c:pt idx="5">
                  <c:v>Guyana</c:v>
                </c:pt>
                <c:pt idx="6">
                  <c:v>Bolivia</c:v>
                </c:pt>
                <c:pt idx="7">
                  <c:v>El Salvador</c:v>
                </c:pt>
                <c:pt idx="8">
                  <c:v>Mexico</c:v>
                </c:pt>
                <c:pt idx="9">
                  <c:v>Colombia</c:v>
                </c:pt>
                <c:pt idx="10">
                  <c:v>Ecuador</c:v>
                </c:pt>
                <c:pt idx="11">
                  <c:v>Peru</c:v>
                </c:pt>
                <c:pt idx="12">
                  <c:v>Dominican Republic</c:v>
                </c:pt>
                <c:pt idx="13">
                  <c:v>Paraguay</c:v>
                </c:pt>
                <c:pt idx="14">
                  <c:v>Argentina</c:v>
                </c:pt>
                <c:pt idx="15">
                  <c:v>Costa Rica</c:v>
                </c:pt>
                <c:pt idx="16">
                  <c:v>Brazil</c:v>
                </c:pt>
                <c:pt idx="17">
                  <c:v>Uruguay</c:v>
                </c:pt>
                <c:pt idx="18">
                  <c:v>Chile</c:v>
                </c:pt>
                <c:pt idx="19">
                  <c:v>Panama</c:v>
                </c:pt>
              </c:strCache>
            </c:strRef>
          </c:cat>
          <c:val>
            <c:numRef>
              <c:f>'F2.3'!$C$4:$C$23</c:f>
              <c:numCache>
                <c:formatCode>0.0</c:formatCode>
                <c:ptCount val="20"/>
                <c:pt idx="0">
                  <c:v>1.2718527771604871</c:v>
                </c:pt>
                <c:pt idx="1">
                  <c:v>2.2407245899376536</c:v>
                </c:pt>
                <c:pt idx="2">
                  <c:v>2.4594769638364582</c:v>
                </c:pt>
                <c:pt idx="3">
                  <c:v>4.7111988695761537</c:v>
                </c:pt>
                <c:pt idx="4">
                  <c:v>5.4340772353503164</c:v>
                </c:pt>
                <c:pt idx="5">
                  <c:v>6.1329208504973209</c:v>
                </c:pt>
                <c:pt idx="6">
                  <c:v>7.1517409705959283</c:v>
                </c:pt>
                <c:pt idx="7">
                  <c:v>7.6894026033828249</c:v>
                </c:pt>
                <c:pt idx="8">
                  <c:v>7.7158894869551284</c:v>
                </c:pt>
                <c:pt idx="9">
                  <c:v>8.637424391677925</c:v>
                </c:pt>
                <c:pt idx="10">
                  <c:v>9.8985990717720203</c:v>
                </c:pt>
                <c:pt idx="11">
                  <c:v>10.000771403295552</c:v>
                </c:pt>
                <c:pt idx="12">
                  <c:v>10.108514810233295</c:v>
                </c:pt>
                <c:pt idx="13">
                  <c:v>10.400585063305405</c:v>
                </c:pt>
                <c:pt idx="14">
                  <c:v>11.33385210055684</c:v>
                </c:pt>
                <c:pt idx="15">
                  <c:v>11.870703758188258</c:v>
                </c:pt>
                <c:pt idx="16">
                  <c:v>12.757952300682382</c:v>
                </c:pt>
                <c:pt idx="17">
                  <c:v>12.894569722781036</c:v>
                </c:pt>
                <c:pt idx="18">
                  <c:v>13.527776533635111</c:v>
                </c:pt>
                <c:pt idx="19">
                  <c:v>13.746109741452107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A6-4E73-B478-862BD67F6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8"/>
        <c:overlap val="-27"/>
        <c:axId val="443308863"/>
        <c:axId val="443318847"/>
      </c:barChart>
      <c:lineChart>
        <c:grouping val="standard"/>
        <c:varyColors val="0"/>
        <c:ser>
          <c:idx val="1"/>
          <c:order val="1"/>
          <c:tx>
            <c:strRef>
              <c:f>'F2.3'!$D$3</c:f>
              <c:strCache>
                <c:ptCount val="1"/>
                <c:pt idx="0">
                  <c:v>Men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9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strRef>
              <c:f>'F2.3'!$A$4:$A$23</c:f>
              <c:strCache>
                <c:ptCount val="20"/>
                <c:pt idx="0">
                  <c:v>Venezuela</c:v>
                </c:pt>
                <c:pt idx="1">
                  <c:v>Nicaragua</c:v>
                </c:pt>
                <c:pt idx="2">
                  <c:v>Honduras</c:v>
                </c:pt>
                <c:pt idx="3">
                  <c:v>Guatemala</c:v>
                </c:pt>
                <c:pt idx="4">
                  <c:v>Suriname</c:v>
                </c:pt>
                <c:pt idx="5">
                  <c:v>Guyana</c:v>
                </c:pt>
                <c:pt idx="6">
                  <c:v>Bolivia</c:v>
                </c:pt>
                <c:pt idx="7">
                  <c:v>El Salvador</c:v>
                </c:pt>
                <c:pt idx="8">
                  <c:v>Mexico</c:v>
                </c:pt>
                <c:pt idx="9">
                  <c:v>Colombia</c:v>
                </c:pt>
                <c:pt idx="10">
                  <c:v>Ecuador</c:v>
                </c:pt>
                <c:pt idx="11">
                  <c:v>Peru</c:v>
                </c:pt>
                <c:pt idx="12">
                  <c:v>Dominican Republic</c:v>
                </c:pt>
                <c:pt idx="13">
                  <c:v>Paraguay</c:v>
                </c:pt>
                <c:pt idx="14">
                  <c:v>Argentina</c:v>
                </c:pt>
                <c:pt idx="15">
                  <c:v>Costa Rica</c:v>
                </c:pt>
                <c:pt idx="16">
                  <c:v>Brazil</c:v>
                </c:pt>
                <c:pt idx="17">
                  <c:v>Uruguay</c:v>
                </c:pt>
                <c:pt idx="18">
                  <c:v>Chile</c:v>
                </c:pt>
                <c:pt idx="19">
                  <c:v>Panama</c:v>
                </c:pt>
              </c:strCache>
            </c:strRef>
          </c:cat>
          <c:val>
            <c:numRef>
              <c:f>'F2.3'!$D$4:$D$23</c:f>
              <c:numCache>
                <c:formatCode>0.0</c:formatCode>
                <c:ptCount val="20"/>
                <c:pt idx="0">
                  <c:v>1.4170282289816141</c:v>
                </c:pt>
                <c:pt idx="1">
                  <c:v>3.2484308432618114</c:v>
                </c:pt>
                <c:pt idx="2">
                  <c:v>2.8140008936053404</c:v>
                </c:pt>
                <c:pt idx="3">
                  <c:v>6.2545023811516982</c:v>
                </c:pt>
                <c:pt idx="4">
                  <c:v>5.4538537971743049</c:v>
                </c:pt>
                <c:pt idx="5">
                  <c:v>6.5819550814147227</c:v>
                </c:pt>
                <c:pt idx="6">
                  <c:v>8.6418267960313333</c:v>
                </c:pt>
                <c:pt idx="7">
                  <c:v>7.5943518393425107</c:v>
                </c:pt>
                <c:pt idx="8">
                  <c:v>9.1147080927255661</c:v>
                </c:pt>
                <c:pt idx="9">
                  <c:v>9.7431909259901612</c:v>
                </c:pt>
                <c:pt idx="10">
                  <c:v>10.977464325133194</c:v>
                </c:pt>
                <c:pt idx="11">
                  <c:v>11.706055222906325</c:v>
                </c:pt>
                <c:pt idx="12">
                  <c:v>9.4333799029447292</c:v>
                </c:pt>
                <c:pt idx="13">
                  <c:v>10.319970480166321</c:v>
                </c:pt>
                <c:pt idx="14">
                  <c:v>10.009135647054419</c:v>
                </c:pt>
                <c:pt idx="15">
                  <c:v>12.523244867142239</c:v>
                </c:pt>
                <c:pt idx="16">
                  <c:v>12.354817523451826</c:v>
                </c:pt>
                <c:pt idx="17">
                  <c:v>12.04745792856432</c:v>
                </c:pt>
                <c:pt idx="18">
                  <c:v>13.271318879689877</c:v>
                </c:pt>
                <c:pt idx="19">
                  <c:v>13.633253046338641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A6-4E73-B478-862BD67F66C9}"/>
            </c:ext>
          </c:extLst>
        </c:ser>
        <c:ser>
          <c:idx val="2"/>
          <c:order val="2"/>
          <c:tx>
            <c:strRef>
              <c:f>'F2.3'!$E$3</c:f>
              <c:strCache>
                <c:ptCount val="1"/>
                <c:pt idx="0">
                  <c:v>Women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10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'F2.3'!$A$4:$A$23</c:f>
              <c:strCache>
                <c:ptCount val="20"/>
                <c:pt idx="0">
                  <c:v>Venezuela</c:v>
                </c:pt>
                <c:pt idx="1">
                  <c:v>Nicaragua</c:v>
                </c:pt>
                <c:pt idx="2">
                  <c:v>Honduras</c:v>
                </c:pt>
                <c:pt idx="3">
                  <c:v>Guatemala</c:v>
                </c:pt>
                <c:pt idx="4">
                  <c:v>Suriname</c:v>
                </c:pt>
                <c:pt idx="5">
                  <c:v>Guyana</c:v>
                </c:pt>
                <c:pt idx="6">
                  <c:v>Bolivia</c:v>
                </c:pt>
                <c:pt idx="7">
                  <c:v>El Salvador</c:v>
                </c:pt>
                <c:pt idx="8">
                  <c:v>Mexico</c:v>
                </c:pt>
                <c:pt idx="9">
                  <c:v>Colombia</c:v>
                </c:pt>
                <c:pt idx="10">
                  <c:v>Ecuador</c:v>
                </c:pt>
                <c:pt idx="11">
                  <c:v>Peru</c:v>
                </c:pt>
                <c:pt idx="12">
                  <c:v>Dominican Republic</c:v>
                </c:pt>
                <c:pt idx="13">
                  <c:v>Paraguay</c:v>
                </c:pt>
                <c:pt idx="14">
                  <c:v>Argentina</c:v>
                </c:pt>
                <c:pt idx="15">
                  <c:v>Costa Rica</c:v>
                </c:pt>
                <c:pt idx="16">
                  <c:v>Brazil</c:v>
                </c:pt>
                <c:pt idx="17">
                  <c:v>Uruguay</c:v>
                </c:pt>
                <c:pt idx="18">
                  <c:v>Chile</c:v>
                </c:pt>
                <c:pt idx="19">
                  <c:v>Panama</c:v>
                </c:pt>
              </c:strCache>
            </c:strRef>
          </c:cat>
          <c:val>
            <c:numRef>
              <c:f>'F2.3'!$E$4:$E$23</c:f>
              <c:numCache>
                <c:formatCode>0.0</c:formatCode>
                <c:ptCount val="20"/>
                <c:pt idx="0">
                  <c:v>1.2144497245541985</c:v>
                </c:pt>
                <c:pt idx="1">
                  <c:v>1.1489330124854005</c:v>
                </c:pt>
                <c:pt idx="2">
                  <c:v>2.1173809277122082</c:v>
                </c:pt>
                <c:pt idx="3">
                  <c:v>2.9651388316635643</c:v>
                </c:pt>
                <c:pt idx="4">
                  <c:v>5.4458914219732737</c:v>
                </c:pt>
                <c:pt idx="5">
                  <c:v>5.7273145656918496</c:v>
                </c:pt>
                <c:pt idx="6">
                  <c:v>5.7565530592636405</c:v>
                </c:pt>
                <c:pt idx="7">
                  <c:v>7.7459022732873963</c:v>
                </c:pt>
                <c:pt idx="8">
                  <c:v>6.434006557688738</c:v>
                </c:pt>
                <c:pt idx="9">
                  <c:v>7.6503769114804081</c:v>
                </c:pt>
                <c:pt idx="10">
                  <c:v>8.7958210695199419</c:v>
                </c:pt>
                <c:pt idx="11">
                  <c:v>8.4561951531763491</c:v>
                </c:pt>
                <c:pt idx="12">
                  <c:v>10.793796267373214</c:v>
                </c:pt>
                <c:pt idx="13">
                  <c:v>10.383759009177778</c:v>
                </c:pt>
                <c:pt idx="14">
                  <c:v>12.478833213230278</c:v>
                </c:pt>
                <c:pt idx="15">
                  <c:v>11.272737660308671</c:v>
                </c:pt>
                <c:pt idx="16">
                  <c:v>13.101267504945413</c:v>
                </c:pt>
                <c:pt idx="17">
                  <c:v>13.605097039110161</c:v>
                </c:pt>
                <c:pt idx="18">
                  <c:v>13.776510240117592</c:v>
                </c:pt>
                <c:pt idx="19">
                  <c:v>13.870686927413299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5A6-4E73-B478-862BD67F6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3308863"/>
        <c:axId val="443318847"/>
      </c:lineChart>
      <c:catAx>
        <c:axId val="4433088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bg1">
                    <a:lumMod val="50000"/>
                  </a:schemeClr>
                </a:solidFill>
                <a:latin typeface="Gotham Medium" pitchFamily="50" charset="0"/>
                <a:ea typeface="+mn-ea"/>
                <a:cs typeface="Gotham Medium" pitchFamily="50" charset="0"/>
              </a:defRPr>
            </a:pPr>
            <a:endParaRPr lang="en-US"/>
          </a:p>
        </c:txPr>
        <c:crossAx val="443318847"/>
        <c:crosses val="autoZero"/>
        <c:auto val="1"/>
        <c:lblAlgn val="ctr"/>
        <c:lblOffset val="100"/>
        <c:noMultiLvlLbl val="0"/>
      </c:catAx>
      <c:valAx>
        <c:axId val="4433188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Gotham Medium" pitchFamily="50" charset="0"/>
                    <a:ea typeface="+mn-ea"/>
                    <a:cs typeface="Gotham Medium" pitchFamily="50" charset="0"/>
                  </a:defRPr>
                </a:pPr>
                <a:r>
                  <a:rPr lang="en-US"/>
                  <a:t>Quality-of-life Index (years)</a:t>
                </a:r>
              </a:p>
            </c:rich>
          </c:tx>
          <c:layout>
            <c:manualLayout>
              <c:xMode val="edge"/>
              <c:yMode val="edge"/>
              <c:x val="0"/>
              <c:y val="0.1912510936132983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bg1">
                      <a:lumMod val="50000"/>
                    </a:schemeClr>
                  </a:solidFill>
                  <a:latin typeface="Gotham Medium" pitchFamily="50" charset="0"/>
                  <a:ea typeface="+mn-ea"/>
                  <a:cs typeface="Gotham Medium" pitchFamily="50" charset="0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>
                    <a:lumMod val="50000"/>
                  </a:schemeClr>
                </a:solidFill>
                <a:latin typeface="Gotham Medium" pitchFamily="50" charset="0"/>
                <a:ea typeface="+mn-ea"/>
                <a:cs typeface="Gotham Medium" pitchFamily="50" charset="0"/>
              </a:defRPr>
            </a:pPr>
            <a:endParaRPr lang="en-US"/>
          </a:p>
        </c:txPr>
        <c:crossAx val="44330886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7.195279005607215E-2"/>
          <c:y val="9.4370148175922458E-2"/>
          <c:w val="0.20000018637522551"/>
          <c:h val="0.164690524795511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bg1">
                  <a:lumMod val="50000"/>
                </a:schemeClr>
              </a:solidFill>
              <a:latin typeface="Gotham Medium" pitchFamily="50" charset="0"/>
              <a:ea typeface="+mn-ea"/>
              <a:cs typeface="Gotham Medium" pitchFamily="50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chemeClr val="bg1">
              <a:lumMod val="50000"/>
            </a:schemeClr>
          </a:solidFill>
          <a:latin typeface="Gotham Medium" pitchFamily="50" charset="0"/>
          <a:cs typeface="Gotham Medium" pitchFamily="50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6410321276706"/>
          <c:y val="7.8736620609694719E-2"/>
          <c:w val="0.85243607311112846"/>
          <c:h val="0.612352124640023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'F4.8'!$D$2</c:f>
              <c:strCache>
                <c:ptCount val="1"/>
                <c:pt idx="0">
                  <c:v>Older adults poverty rate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'F4.8'!$A$3:$A$22</c:f>
              <c:strCache>
                <c:ptCount val="20"/>
                <c:pt idx="0">
                  <c:v>Venezuela</c:v>
                </c:pt>
                <c:pt idx="1">
                  <c:v>Guatemala</c:v>
                </c:pt>
                <c:pt idx="2">
                  <c:v>Honduras</c:v>
                </c:pt>
                <c:pt idx="3">
                  <c:v>Suriname</c:v>
                </c:pt>
                <c:pt idx="4">
                  <c:v>Guyana</c:v>
                </c:pt>
                <c:pt idx="5">
                  <c:v>Nicaragua</c:v>
                </c:pt>
                <c:pt idx="6">
                  <c:v>Peru</c:v>
                </c:pt>
                <c:pt idx="7">
                  <c:v>Colombia</c:v>
                </c:pt>
                <c:pt idx="8">
                  <c:v>Ecuador</c:v>
                </c:pt>
                <c:pt idx="9">
                  <c:v>Mexico</c:v>
                </c:pt>
                <c:pt idx="10">
                  <c:v>El Salvador</c:v>
                </c:pt>
                <c:pt idx="11">
                  <c:v>Brazil</c:v>
                </c:pt>
                <c:pt idx="12">
                  <c:v>Bolivia</c:v>
                </c:pt>
                <c:pt idx="13">
                  <c:v>Costa Rica</c:v>
                </c:pt>
                <c:pt idx="14">
                  <c:v>Argentina</c:v>
                </c:pt>
                <c:pt idx="15">
                  <c:v>Paraguay</c:v>
                </c:pt>
                <c:pt idx="16">
                  <c:v>Panama</c:v>
                </c:pt>
                <c:pt idx="17">
                  <c:v>Dominican Republic</c:v>
                </c:pt>
                <c:pt idx="18">
                  <c:v>Chile</c:v>
                </c:pt>
                <c:pt idx="19">
                  <c:v>Uruguay</c:v>
                </c:pt>
              </c:strCache>
            </c:strRef>
          </c:cat>
          <c:val>
            <c:numRef>
              <c:f>'F4.8'!$D$3:$D$22</c:f>
              <c:numCache>
                <c:formatCode>0.0%</c:formatCode>
                <c:ptCount val="20"/>
                <c:pt idx="0">
                  <c:v>0.93879999999999997</c:v>
                </c:pt>
                <c:pt idx="1">
                  <c:v>0.51980000000000004</c:v>
                </c:pt>
                <c:pt idx="2">
                  <c:v>0.58599999999999997</c:v>
                </c:pt>
                <c:pt idx="3">
                  <c:v>0.50331390589782599</c:v>
                </c:pt>
                <c:pt idx="4">
                  <c:v>0.32040000000000002</c:v>
                </c:pt>
                <c:pt idx="5">
                  <c:v>0.58709999999999996</c:v>
                </c:pt>
                <c:pt idx="6">
                  <c:v>0.2979</c:v>
                </c:pt>
                <c:pt idx="7">
                  <c:v>0.31169999999999998</c:v>
                </c:pt>
                <c:pt idx="8">
                  <c:v>0.2177</c:v>
                </c:pt>
                <c:pt idx="9">
                  <c:v>0.2863</c:v>
                </c:pt>
                <c:pt idx="10">
                  <c:v>0.35809999999999997</c:v>
                </c:pt>
                <c:pt idx="11">
                  <c:v>3.7999999999999999E-2</c:v>
                </c:pt>
                <c:pt idx="12">
                  <c:v>0.255</c:v>
                </c:pt>
                <c:pt idx="13">
                  <c:v>0.1285</c:v>
                </c:pt>
                <c:pt idx="14">
                  <c:v>4.7399999999999998E-2</c:v>
                </c:pt>
                <c:pt idx="15">
                  <c:v>0.1691</c:v>
                </c:pt>
                <c:pt idx="16">
                  <c:v>9.3600000000000003E-2</c:v>
                </c:pt>
                <c:pt idx="17">
                  <c:v>0.13289999999999999</c:v>
                </c:pt>
                <c:pt idx="18">
                  <c:v>5.33E-2</c:v>
                </c:pt>
                <c:pt idx="19">
                  <c:v>7.1000000000000004E-3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D8-45A7-8BB3-935570DC6FCA}"/>
            </c:ext>
          </c:extLst>
        </c:ser>
        <c:ser>
          <c:idx val="1"/>
          <c:order val="1"/>
          <c:tx>
            <c:strRef>
              <c:f>'F4.8'!$E$2</c:f>
              <c:strCache>
                <c:ptCount val="1"/>
                <c:pt idx="0">
                  <c:v>Child poverty rate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'F4.8'!$A$3:$A$22</c:f>
              <c:strCache>
                <c:ptCount val="20"/>
                <c:pt idx="0">
                  <c:v>Venezuela</c:v>
                </c:pt>
                <c:pt idx="1">
                  <c:v>Guatemala</c:v>
                </c:pt>
                <c:pt idx="2">
                  <c:v>Honduras</c:v>
                </c:pt>
                <c:pt idx="3">
                  <c:v>Suriname</c:v>
                </c:pt>
                <c:pt idx="4">
                  <c:v>Guyana</c:v>
                </c:pt>
                <c:pt idx="5">
                  <c:v>Nicaragua</c:v>
                </c:pt>
                <c:pt idx="6">
                  <c:v>Peru</c:v>
                </c:pt>
                <c:pt idx="7">
                  <c:v>Colombia</c:v>
                </c:pt>
                <c:pt idx="8">
                  <c:v>Ecuador</c:v>
                </c:pt>
                <c:pt idx="9">
                  <c:v>Mexico</c:v>
                </c:pt>
                <c:pt idx="10">
                  <c:v>El Salvador</c:v>
                </c:pt>
                <c:pt idx="11">
                  <c:v>Brazil</c:v>
                </c:pt>
                <c:pt idx="12">
                  <c:v>Bolivia</c:v>
                </c:pt>
                <c:pt idx="13">
                  <c:v>Costa Rica</c:v>
                </c:pt>
                <c:pt idx="14">
                  <c:v>Argentina</c:v>
                </c:pt>
                <c:pt idx="15">
                  <c:v>Paraguay</c:v>
                </c:pt>
                <c:pt idx="16">
                  <c:v>Panama</c:v>
                </c:pt>
                <c:pt idx="17">
                  <c:v>Dominican Republic</c:v>
                </c:pt>
                <c:pt idx="18">
                  <c:v>Chile</c:v>
                </c:pt>
                <c:pt idx="19">
                  <c:v>Uruguay</c:v>
                </c:pt>
              </c:strCache>
            </c:strRef>
          </c:cat>
          <c:val>
            <c:numRef>
              <c:f>'F4.8'!$E$3:$E$22</c:f>
              <c:numCache>
                <c:formatCode>0.0%</c:formatCode>
                <c:ptCount val="20"/>
                <c:pt idx="0">
                  <c:v>3.6299999999999999E-2</c:v>
                </c:pt>
                <c:pt idx="1">
                  <c:v>0.15739999999999998</c:v>
                </c:pt>
                <c:pt idx="2">
                  <c:v>7.8000000000000069E-2</c:v>
                </c:pt>
                <c:pt idx="3">
                  <c:v>0.12886374085589103</c:v>
                </c:pt>
                <c:pt idx="4">
                  <c:v>0.28949999999999998</c:v>
                </c:pt>
                <c:pt idx="5">
                  <c:v>5.8000000000000274E-3</c:v>
                </c:pt>
                <c:pt idx="6">
                  <c:v>0.25650000000000001</c:v>
                </c:pt>
                <c:pt idx="7">
                  <c:v>0.23509999999999998</c:v>
                </c:pt>
                <c:pt idx="8">
                  <c:v>0.30030000000000001</c:v>
                </c:pt>
                <c:pt idx="9">
                  <c:v>0.12959999999999999</c:v>
                </c:pt>
                <c:pt idx="10">
                  <c:v>4.2900000000000049E-2</c:v>
                </c:pt>
                <c:pt idx="11">
                  <c:v>0.32830000000000004</c:v>
                </c:pt>
                <c:pt idx="12">
                  <c:v>0.10749999999999998</c:v>
                </c:pt>
                <c:pt idx="13">
                  <c:v>0.23199999999999998</c:v>
                </c:pt>
                <c:pt idx="14">
                  <c:v>0.29770000000000002</c:v>
                </c:pt>
                <c:pt idx="15">
                  <c:v>0.1424</c:v>
                </c:pt>
                <c:pt idx="16">
                  <c:v>0.18290000000000001</c:v>
                </c:pt>
                <c:pt idx="17">
                  <c:v>0.1263</c:v>
                </c:pt>
                <c:pt idx="18">
                  <c:v>9.8400000000000001E-2</c:v>
                </c:pt>
                <c:pt idx="19">
                  <c:v>0.10450000000000001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8D8-45A7-8BB3-935570DC6F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52999120"/>
        <c:axId val="1253008272"/>
      </c:barChart>
      <c:catAx>
        <c:axId val="12529991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bg1">
                    <a:lumMod val="50000"/>
                  </a:schemeClr>
                </a:solidFill>
                <a:latin typeface="Gotham Medium" pitchFamily="50" charset="0"/>
                <a:ea typeface="+mn-ea"/>
                <a:cs typeface="Gotham Medium" pitchFamily="50" charset="0"/>
              </a:defRPr>
            </a:pPr>
            <a:endParaRPr lang="en-US"/>
          </a:p>
        </c:txPr>
        <c:crossAx val="1253008272"/>
        <c:crosses val="autoZero"/>
        <c:auto val="1"/>
        <c:lblAlgn val="ctr"/>
        <c:lblOffset val="100"/>
        <c:noMultiLvlLbl val="0"/>
      </c:catAx>
      <c:valAx>
        <c:axId val="1253008272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Gotham Medium" pitchFamily="50" charset="0"/>
                    <a:ea typeface="+mn-ea"/>
                    <a:cs typeface="Gotham Medium" pitchFamily="50" charset="0"/>
                  </a:defRPr>
                </a:pPr>
                <a:r>
                  <a:rPr lang="en-US" sz="900"/>
                  <a:t>Percentage of</a:t>
                </a:r>
                <a:r>
                  <a:rPr lang="en-US" sz="900" baseline="0"/>
                  <a:t> people living in povert</a:t>
                </a:r>
                <a:r>
                  <a:rPr lang="en-US" sz="900"/>
                  <a:t>y                   (based on per-capita household income)</a:t>
                </a:r>
              </a:p>
            </c:rich>
          </c:tx>
          <c:layout>
            <c:manualLayout>
              <c:xMode val="edge"/>
              <c:yMode val="edge"/>
              <c:x val="1.6302665350174973E-2"/>
              <c:y val="0.1641768428580585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bg1">
                      <a:lumMod val="50000"/>
                    </a:schemeClr>
                  </a:solidFill>
                  <a:latin typeface="Gotham Medium" pitchFamily="50" charset="0"/>
                  <a:ea typeface="+mn-ea"/>
                  <a:cs typeface="Gotham Medium" pitchFamily="50" charset="0"/>
                </a:defRPr>
              </a:pPr>
              <a:endParaRPr lang="en-US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>
                    <a:lumMod val="50000"/>
                  </a:schemeClr>
                </a:solidFill>
                <a:latin typeface="Gotham Medium" pitchFamily="50" charset="0"/>
                <a:ea typeface="+mn-ea"/>
                <a:cs typeface="Gotham Medium" pitchFamily="50" charset="0"/>
              </a:defRPr>
            </a:pPr>
            <a:endParaRPr lang="en-US"/>
          </a:p>
        </c:txPr>
        <c:crossAx val="12529991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bg1">
                  <a:lumMod val="50000"/>
                </a:schemeClr>
              </a:solidFill>
              <a:latin typeface="Gotham Medium" pitchFamily="50" charset="0"/>
              <a:ea typeface="+mn-ea"/>
              <a:cs typeface="Gotham Medium" pitchFamily="50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b="0">
          <a:solidFill>
            <a:schemeClr val="bg1">
              <a:lumMod val="50000"/>
            </a:schemeClr>
          </a:solidFill>
          <a:latin typeface="Gotham Medium" pitchFamily="50" charset="0"/>
          <a:cs typeface="Gotham Medium" pitchFamily="50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strLit>
              <c:ptCount val="1"/>
              <c:pt idx="0">
                <c:v>#¡REF!</c:v>
              </c:pt>
            </c:strLit>
          </c:xVal>
          <c:yVal>
            <c:numLit>
              <c:formatCode>General</c:formatCode>
              <c:ptCount val="1"/>
              <c:pt idx="0">
                <c:v>1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0-D2A0-469D-B56C-CB2285D1C1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98896048"/>
        <c:axId val="398889808"/>
      </c:scatterChart>
      <c:valAx>
        <c:axId val="3988960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8889808"/>
        <c:crosses val="autoZero"/>
        <c:crossBetween val="midCat"/>
      </c:valAx>
      <c:valAx>
        <c:axId val="3988898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889604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6857392880015"/>
          <c:y val="4.8225388705297884E-2"/>
          <c:w val="0.80838868082249582"/>
          <c:h val="0.72347394034399792"/>
        </c:manualLayout>
      </c:layout>
      <c:lineChart>
        <c:grouping val="standard"/>
        <c:varyColors val="0"/>
        <c:ser>
          <c:idx val="0"/>
          <c:order val="0"/>
          <c:tx>
            <c:v>All 5 USD</c:v>
          </c:tx>
          <c:spPr>
            <a:ln w="3492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numFmt formatCode="#,##0.0" sourceLinked="0"/>
            <c:spPr>
              <a:solidFill>
                <a:schemeClr val="accent2"/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Gotham Medium" pitchFamily="50" charset="0"/>
                    <a:ea typeface="+mn-ea"/>
                    <a:cs typeface="Gotham Medium" pitchFamily="50" charset="0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'FB1.A'!$B$5:$B$7</c:f>
              <c:numCache>
                <c:formatCode>0.0</c:formatCode>
                <c:ptCount val="3"/>
                <c:pt idx="0">
                  <c:v>7.0579714137063192</c:v>
                </c:pt>
                <c:pt idx="1">
                  <c:v>8.4914287526773098</c:v>
                </c:pt>
                <c:pt idx="2">
                  <c:v>9.6815354869954025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'[6]B.A.1'!#REF!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8BE2-1442-AC63-ACB87DBFED75}"/>
            </c:ext>
          </c:extLst>
        </c:ser>
        <c:ser>
          <c:idx val="1"/>
          <c:order val="1"/>
          <c:tx>
            <c:v>Men 5 USD</c:v>
          </c:tx>
          <c:spPr>
            <a:ln w="3492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4.0645208493033602E-2"/>
                  <c:y val="-6.23785647294585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6.2812298902370681E-2"/>
                      <c:h val="7.15711953211681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8BE2-1442-AC63-ACB87DBFED75}"/>
                </c:ext>
              </c:extLst>
            </c:dLbl>
            <c:dLbl>
              <c:idx val="1"/>
              <c:layout>
                <c:manualLayout>
                  <c:x val="-5.4154188567428395E-2"/>
                  <c:y val="-4.26800706043663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BE2-1442-AC63-ACB87DBFED75}"/>
                </c:ext>
              </c:extLst>
            </c:dLbl>
            <c:dLbl>
              <c:idx val="2"/>
              <c:layout>
                <c:manualLayout>
                  <c:x val="-5.4873359417479922E-2"/>
                  <c:y val="-6.237856472945850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BE2-1442-AC63-ACB87DBFED75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accent1"/>
                    </a:solidFill>
                    <a:latin typeface="Gotham Medium" pitchFamily="50" charset="0"/>
                    <a:ea typeface="+mn-ea"/>
                    <a:cs typeface="Gotham Medium" pitchFamily="50" charset="0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'FB1.A'!$C$5:$C$7</c:f>
              <c:numCache>
                <c:formatCode>0.0</c:formatCode>
                <c:ptCount val="3"/>
                <c:pt idx="0">
                  <c:v>8.1369816056029673</c:v>
                </c:pt>
                <c:pt idx="1">
                  <c:v>9.141908598477368</c:v>
                </c:pt>
                <c:pt idx="2">
                  <c:v>10.027417422014906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'[6]B.A.1'!#REF!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4-8BE2-1442-AC63-ACB87DBFED75}"/>
            </c:ext>
          </c:extLst>
        </c:ser>
        <c:ser>
          <c:idx val="2"/>
          <c:order val="2"/>
          <c:tx>
            <c:v>Women 5 USD</c:v>
          </c:tx>
          <c:spPr>
            <a:ln w="3492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7.576028414315579E-2"/>
                  <c:y val="0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BE2-1442-AC63-ACB87DBFED75}"/>
                </c:ext>
              </c:extLst>
            </c:dLbl>
            <c:dLbl>
              <c:idx val="1"/>
              <c:layout>
                <c:manualLayout>
                  <c:x val="-2.4820124146348359E-2"/>
                  <c:y val="2.626465883345621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5CB-45A1-AA44-2C5B7CBD8C18}"/>
                </c:ext>
              </c:extLst>
            </c:dLbl>
            <c:dLbl>
              <c:idx val="2"/>
              <c:layout>
                <c:manualLayout>
                  <c:x val="-4.8102552931805972E-2"/>
                  <c:y val="5.252931766691242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BE2-1442-AC63-ACB87DBFED75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accent4"/>
                    </a:solidFill>
                    <a:latin typeface="Gotham Medium" pitchFamily="50" charset="0"/>
                    <a:ea typeface="+mn-ea"/>
                    <a:cs typeface="Gotham Medium" pitchFamily="50" charset="0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'FB1.A'!$D$5:$D$7</c:f>
              <c:numCache>
                <c:formatCode>0.0</c:formatCode>
                <c:ptCount val="3"/>
                <c:pt idx="0">
                  <c:v>6.0290281424038588</c:v>
                </c:pt>
                <c:pt idx="1">
                  <c:v>7.8521984361570185</c:v>
                </c:pt>
                <c:pt idx="2">
                  <c:v>9.3252539153417899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'[6]B.A.1'!#REF!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8BE2-1442-AC63-ACB87DBFED75}"/>
            </c:ext>
          </c:extLst>
        </c:ser>
        <c:ser>
          <c:idx val="3"/>
          <c:order val="3"/>
          <c:tx>
            <c:v>All 12.4 USD</c:v>
          </c:tx>
          <c:spPr>
            <a:ln w="3492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3.7688709599642163E-2"/>
                  <c:y val="1.641541177091013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BE2-1442-AC63-ACB87DBFED75}"/>
                </c:ext>
              </c:extLst>
            </c:dLbl>
            <c:numFmt formatCode="#,##0.0" sourceLinked="0"/>
            <c:spPr>
              <a:solidFill>
                <a:schemeClr val="accent2"/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Gotham Medium" pitchFamily="50" charset="0"/>
                    <a:ea typeface="+mn-ea"/>
                    <a:cs typeface="Gotham Medium" pitchFamily="50" charset="0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'FB1.A'!$B$8:$B$10</c:f>
              <c:numCache>
                <c:formatCode>0.0</c:formatCode>
                <c:ptCount val="3"/>
                <c:pt idx="0">
                  <c:v>3.9810640582091903</c:v>
                </c:pt>
                <c:pt idx="1">
                  <c:v>4.7851870506759173</c:v>
                </c:pt>
                <c:pt idx="2">
                  <c:v>6.2036401880780234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'[6]B.A.1'!#REF!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9-8BE2-1442-AC63-ACB87DBFED75}"/>
            </c:ext>
          </c:extLst>
        </c:ser>
        <c:ser>
          <c:idx val="4"/>
          <c:order val="4"/>
          <c:tx>
            <c:v>Men 12.4 USD</c:v>
          </c:tx>
          <c:spPr>
            <a:ln w="3492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3.554387607314425E-2"/>
                  <c:y val="-3.28308235418202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BE2-1442-AC63-ACB87DBFED75}"/>
                </c:ext>
              </c:extLst>
            </c:dLbl>
            <c:dLbl>
              <c:idx val="1"/>
              <c:layout>
                <c:manualLayout>
                  <c:x val="-3.5108424359023394E-2"/>
                  <c:y val="-2.298157647927418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BE2-1442-AC63-ACB87DBFED75}"/>
                </c:ext>
              </c:extLst>
            </c:dLbl>
            <c:dLbl>
              <c:idx val="2"/>
              <c:layout>
                <c:manualLayout>
                  <c:x val="-7.2315538912547161E-2"/>
                  <c:y val="-9.8492470625460796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BE2-1442-AC63-ACB87DBFED75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accent1"/>
                    </a:solidFill>
                    <a:latin typeface="Gotham Medium" pitchFamily="50" charset="0"/>
                    <a:ea typeface="+mn-ea"/>
                    <a:cs typeface="Gotham Medium" pitchFamily="50" charset="0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'FB1.A'!$C$8:$C$10</c:f>
              <c:numCache>
                <c:formatCode>0.0</c:formatCode>
                <c:ptCount val="3"/>
                <c:pt idx="0">
                  <c:v>4.9454277602238195</c:v>
                </c:pt>
                <c:pt idx="1">
                  <c:v>5.6753475779145495</c:v>
                </c:pt>
                <c:pt idx="2">
                  <c:v>6.9279751174063708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'[6]B.A.1'!#REF!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D-8BE2-1442-AC63-ACB87DBFED75}"/>
            </c:ext>
          </c:extLst>
        </c:ser>
        <c:ser>
          <c:idx val="5"/>
          <c:order val="5"/>
          <c:tx>
            <c:v>Women 12.4 USD</c:v>
          </c:tx>
          <c:spPr>
            <a:ln w="3492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9.4568888253321066E-3"/>
                  <c:y val="2.298157647927418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8BE2-1442-AC63-ACB87DBFED75}"/>
                </c:ext>
              </c:extLst>
            </c:dLbl>
            <c:dLbl>
              <c:idx val="1"/>
              <c:layout>
                <c:manualLayout>
                  <c:x val="-4.8161998846001093E-2"/>
                  <c:y val="2.954774118763823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8BE2-1442-AC63-ACB87DBFED75}"/>
                </c:ext>
              </c:extLst>
            </c:dLbl>
            <c:dLbl>
              <c:idx val="2"/>
              <c:layout>
                <c:manualLayout>
                  <c:x val="-4.7772482611030835E-2"/>
                  <c:y val="2.954774118763823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8BE2-1442-AC63-ACB87DBFED75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accent4"/>
                    </a:solidFill>
                    <a:latin typeface="Gotham Medium" pitchFamily="50" charset="0"/>
                    <a:ea typeface="+mn-ea"/>
                    <a:cs typeface="Gotham Medium" pitchFamily="50" charset="0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'FB1.A'!$D$8:$D$10</c:f>
              <c:numCache>
                <c:formatCode>0.0</c:formatCode>
                <c:ptCount val="3"/>
                <c:pt idx="0">
                  <c:v>3.0752813588409236</c:v>
                </c:pt>
                <c:pt idx="1">
                  <c:v>3.948863791545564</c:v>
                </c:pt>
                <c:pt idx="2">
                  <c:v>5.509703693173261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'[6]B.A.1'!#REF!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11-8BE2-1442-AC63-ACB87DBFED75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818370256"/>
        <c:axId val="818372224"/>
      </c:lineChart>
      <c:catAx>
        <c:axId val="8183702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>
                    <a:lumMod val="50000"/>
                  </a:schemeClr>
                </a:solidFill>
                <a:latin typeface="Gotham Medium" pitchFamily="50" charset="0"/>
                <a:ea typeface="+mn-ea"/>
                <a:cs typeface="Gotham Medium" pitchFamily="50" charset="0"/>
              </a:defRPr>
            </a:pPr>
            <a:endParaRPr lang="en-US"/>
          </a:p>
        </c:txPr>
        <c:crossAx val="818372224"/>
        <c:crosses val="autoZero"/>
        <c:auto val="1"/>
        <c:lblAlgn val="ctr"/>
        <c:lblOffset val="100"/>
        <c:noMultiLvlLbl val="0"/>
      </c:catAx>
      <c:valAx>
        <c:axId val="8183722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Gotham Medium" pitchFamily="50" charset="0"/>
                    <a:ea typeface="+mn-ea"/>
                    <a:cs typeface="Gotham Medium" pitchFamily="50" charset="0"/>
                  </a:defRPr>
                </a:pPr>
                <a:r>
                  <a:rPr lang="en-US"/>
                  <a:t>Quality-of-life index (years)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bg1">
                      <a:lumMod val="50000"/>
                    </a:schemeClr>
                  </a:solidFill>
                  <a:latin typeface="Gotham Medium" pitchFamily="50" charset="0"/>
                  <a:ea typeface="+mn-ea"/>
                  <a:cs typeface="Gotham Medium" pitchFamily="50" charset="0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>
                    <a:lumMod val="50000"/>
                  </a:schemeClr>
                </a:solidFill>
                <a:latin typeface="Gotham Medium" pitchFamily="50" charset="0"/>
                <a:ea typeface="+mn-ea"/>
                <a:cs typeface="Gotham Medium" pitchFamily="50" charset="0"/>
              </a:defRPr>
            </a:pPr>
            <a:endParaRPr lang="en-US"/>
          </a:p>
        </c:txPr>
        <c:crossAx val="8183702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3168359143114162E-2"/>
          <c:y val="0.85926485840350153"/>
          <c:w val="0.91437668256879512"/>
          <c:h val="0.1108244946793413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bg1">
                  <a:lumMod val="50000"/>
                </a:schemeClr>
              </a:solidFill>
              <a:latin typeface="Gotham Medium" pitchFamily="50" charset="0"/>
              <a:ea typeface="+mn-ea"/>
              <a:cs typeface="Gotham Medium" pitchFamily="50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chemeClr val="bg1">
              <a:lumMod val="50000"/>
            </a:schemeClr>
          </a:solidFill>
          <a:latin typeface="Gotham Medium" pitchFamily="50" charset="0"/>
          <a:cs typeface="Gotham Medium" pitchFamily="50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2664246045303225E-2"/>
          <c:y val="0.1491523426739374"/>
          <c:w val="0.90733567828459549"/>
          <c:h val="0.5840289278827485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'FB1.B'!$C$2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'FB1.B'!$A$3:$A$22</c:f>
              <c:strCache>
                <c:ptCount val="20"/>
                <c:pt idx="0">
                  <c:v>Venezuela</c:v>
                </c:pt>
                <c:pt idx="1">
                  <c:v>Honduras</c:v>
                </c:pt>
                <c:pt idx="2">
                  <c:v>Guyana</c:v>
                </c:pt>
                <c:pt idx="3">
                  <c:v>Nicaragua</c:v>
                </c:pt>
                <c:pt idx="4">
                  <c:v>Guatemala</c:v>
                </c:pt>
                <c:pt idx="5">
                  <c:v>Suriname</c:v>
                </c:pt>
                <c:pt idx="6">
                  <c:v>Bolivia</c:v>
                </c:pt>
                <c:pt idx="7">
                  <c:v>Mexico</c:v>
                </c:pt>
                <c:pt idx="8">
                  <c:v>El Salvador</c:v>
                </c:pt>
                <c:pt idx="9">
                  <c:v>Paraguay</c:v>
                </c:pt>
                <c:pt idx="10">
                  <c:v>Ecuador</c:v>
                </c:pt>
                <c:pt idx="11">
                  <c:v>Dominican Republic</c:v>
                </c:pt>
                <c:pt idx="12">
                  <c:v>Argentina</c:v>
                </c:pt>
                <c:pt idx="13">
                  <c:v>Colombia</c:v>
                </c:pt>
                <c:pt idx="14">
                  <c:v>Brazil</c:v>
                </c:pt>
                <c:pt idx="15">
                  <c:v>Uruguay</c:v>
                </c:pt>
                <c:pt idx="16">
                  <c:v>Chile</c:v>
                </c:pt>
                <c:pt idx="17">
                  <c:v>Costa Rica</c:v>
                </c:pt>
                <c:pt idx="18">
                  <c:v>Peru</c:v>
                </c:pt>
                <c:pt idx="19">
                  <c:v>Panama</c:v>
                </c:pt>
              </c:strCache>
            </c:strRef>
          </c:cat>
          <c:val>
            <c:numRef>
              <c:f>'FB1.B'!$C$3:$C$22</c:f>
              <c:numCache>
                <c:formatCode>0.0</c:formatCode>
                <c:ptCount val="20"/>
                <c:pt idx="0">
                  <c:v>0.83164618379798794</c:v>
                </c:pt>
                <c:pt idx="1">
                  <c:v>6.3089500139928569</c:v>
                </c:pt>
                <c:pt idx="2">
                  <c:v>6.5505997803671505</c:v>
                </c:pt>
                <c:pt idx="3">
                  <c:v>7.6702978481917485</c:v>
                </c:pt>
                <c:pt idx="4">
                  <c:v>8.2810979270190259</c:v>
                </c:pt>
                <c:pt idx="5">
                  <c:v>9.5732859902685412</c:v>
                </c:pt>
                <c:pt idx="6">
                  <c:v>10.64132044891562</c:v>
                </c:pt>
                <c:pt idx="7">
                  <c:v>11.874714983437125</c:v>
                </c:pt>
                <c:pt idx="8">
                  <c:v>12.443788363485078</c:v>
                </c:pt>
                <c:pt idx="9">
                  <c:v>12.660531091658919</c:v>
                </c:pt>
                <c:pt idx="10">
                  <c:v>12.728068820482578</c:v>
                </c:pt>
                <c:pt idx="11">
                  <c:v>12.770924670462335</c:v>
                </c:pt>
                <c:pt idx="12">
                  <c:v>13.146963531122404</c:v>
                </c:pt>
                <c:pt idx="13">
                  <c:v>13.529519005073988</c:v>
                </c:pt>
                <c:pt idx="14">
                  <c:v>13.759721573506432</c:v>
                </c:pt>
                <c:pt idx="15">
                  <c:v>13.764008958076552</c:v>
                </c:pt>
                <c:pt idx="16">
                  <c:v>14.40947861152066</c:v>
                </c:pt>
                <c:pt idx="17">
                  <c:v>14.590770708093373</c:v>
                </c:pt>
                <c:pt idx="18">
                  <c:v>14.748816712060405</c:v>
                </c:pt>
                <c:pt idx="19">
                  <c:v>15.03751914697046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1D-44BC-810F-2C4A1C84A5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8"/>
        <c:overlap val="-27"/>
        <c:axId val="443308863"/>
        <c:axId val="443318847"/>
      </c:barChart>
      <c:lineChart>
        <c:grouping val="standard"/>
        <c:varyColors val="0"/>
        <c:ser>
          <c:idx val="1"/>
          <c:order val="1"/>
          <c:tx>
            <c:strRef>
              <c:f>'FB1.B'!$E$2</c:f>
              <c:strCache>
                <c:ptCount val="1"/>
                <c:pt idx="0">
                  <c:v>Women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9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'F2.3'!$B$6:$B$23</c:f>
              <c:strCache>
                <c:ptCount val="18"/>
                <c:pt idx="0">
                  <c:v>HND</c:v>
                </c:pt>
                <c:pt idx="1">
                  <c:v>GTM</c:v>
                </c:pt>
                <c:pt idx="2">
                  <c:v>SUR</c:v>
                </c:pt>
                <c:pt idx="3">
                  <c:v>GUY</c:v>
                </c:pt>
                <c:pt idx="4">
                  <c:v>BOL</c:v>
                </c:pt>
                <c:pt idx="5">
                  <c:v>SLV</c:v>
                </c:pt>
                <c:pt idx="6">
                  <c:v>MEX</c:v>
                </c:pt>
                <c:pt idx="7">
                  <c:v>COL</c:v>
                </c:pt>
                <c:pt idx="8">
                  <c:v>ECU</c:v>
                </c:pt>
                <c:pt idx="9">
                  <c:v>PER</c:v>
                </c:pt>
                <c:pt idx="10">
                  <c:v>DOM</c:v>
                </c:pt>
                <c:pt idx="11">
                  <c:v>PRY</c:v>
                </c:pt>
                <c:pt idx="12">
                  <c:v>ARG</c:v>
                </c:pt>
                <c:pt idx="13">
                  <c:v>CRI</c:v>
                </c:pt>
                <c:pt idx="14">
                  <c:v>BRA</c:v>
                </c:pt>
                <c:pt idx="15">
                  <c:v>URY</c:v>
                </c:pt>
                <c:pt idx="16">
                  <c:v>CHL</c:v>
                </c:pt>
                <c:pt idx="17">
                  <c:v>PAN</c:v>
                </c:pt>
              </c:strCache>
            </c:strRef>
          </c:cat>
          <c:val>
            <c:numRef>
              <c:f>'FB1.B'!$E$3:$E$22</c:f>
              <c:numCache>
                <c:formatCode>0.0</c:formatCode>
                <c:ptCount val="20"/>
                <c:pt idx="0">
                  <c:v>0.82837851526074835</c:v>
                </c:pt>
                <c:pt idx="1">
                  <c:v>6.7594560380963369</c:v>
                </c:pt>
                <c:pt idx="2">
                  <c:v>6.9884351717478861</c:v>
                </c:pt>
                <c:pt idx="3">
                  <c:v>8.6936220530068109</c:v>
                </c:pt>
                <c:pt idx="4">
                  <c:v>8.6226939004961167</c:v>
                </c:pt>
                <c:pt idx="5">
                  <c:v>10.551995069896103</c:v>
                </c:pt>
                <c:pt idx="6">
                  <c:v>10.822481451837678</c:v>
                </c:pt>
                <c:pt idx="7">
                  <c:v>12.367677620115387</c:v>
                </c:pt>
                <c:pt idx="8">
                  <c:v>13.35979215235106</c:v>
                </c:pt>
                <c:pt idx="9">
                  <c:v>13.747273919763144</c:v>
                </c:pt>
                <c:pt idx="10">
                  <c:v>13.233631493509362</c:v>
                </c:pt>
                <c:pt idx="11">
                  <c:v>13.866551918281196</c:v>
                </c:pt>
                <c:pt idx="12">
                  <c:v>14.287879182443485</c:v>
                </c:pt>
                <c:pt idx="13">
                  <c:v>14.280359267632473</c:v>
                </c:pt>
                <c:pt idx="14">
                  <c:v>14.672114228162059</c:v>
                </c:pt>
                <c:pt idx="15">
                  <c:v>15.013959778501306</c:v>
                </c:pt>
                <c:pt idx="16">
                  <c:v>15.146132126970629</c:v>
                </c:pt>
                <c:pt idx="17">
                  <c:v>15.524349994855534</c:v>
                </c:pt>
                <c:pt idx="18">
                  <c:v>15.014387344432867</c:v>
                </c:pt>
                <c:pt idx="19">
                  <c:v>15.926154613862808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1D-44BC-810F-2C4A1C84A5E2}"/>
            </c:ext>
          </c:extLst>
        </c:ser>
        <c:ser>
          <c:idx val="2"/>
          <c:order val="2"/>
          <c:tx>
            <c:strRef>
              <c:f>'FB1.B'!$D$2</c:f>
              <c:strCache>
                <c:ptCount val="1"/>
                <c:pt idx="0">
                  <c:v>Men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8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strRef>
              <c:f>'F2.3'!$B$6:$B$23</c:f>
              <c:strCache>
                <c:ptCount val="18"/>
                <c:pt idx="0">
                  <c:v>HND</c:v>
                </c:pt>
                <c:pt idx="1">
                  <c:v>GTM</c:v>
                </c:pt>
                <c:pt idx="2">
                  <c:v>SUR</c:v>
                </c:pt>
                <c:pt idx="3">
                  <c:v>GUY</c:v>
                </c:pt>
                <c:pt idx="4">
                  <c:v>BOL</c:v>
                </c:pt>
                <c:pt idx="5">
                  <c:v>SLV</c:v>
                </c:pt>
                <c:pt idx="6">
                  <c:v>MEX</c:v>
                </c:pt>
                <c:pt idx="7">
                  <c:v>COL</c:v>
                </c:pt>
                <c:pt idx="8">
                  <c:v>ECU</c:v>
                </c:pt>
                <c:pt idx="9">
                  <c:v>PER</c:v>
                </c:pt>
                <c:pt idx="10">
                  <c:v>DOM</c:v>
                </c:pt>
                <c:pt idx="11">
                  <c:v>PRY</c:v>
                </c:pt>
                <c:pt idx="12">
                  <c:v>ARG</c:v>
                </c:pt>
                <c:pt idx="13">
                  <c:v>CRI</c:v>
                </c:pt>
                <c:pt idx="14">
                  <c:v>BRA</c:v>
                </c:pt>
                <c:pt idx="15">
                  <c:v>URY</c:v>
                </c:pt>
                <c:pt idx="16">
                  <c:v>CHL</c:v>
                </c:pt>
                <c:pt idx="17">
                  <c:v>PAN</c:v>
                </c:pt>
              </c:strCache>
            </c:strRef>
          </c:cat>
          <c:val>
            <c:numRef>
              <c:f>'FB1.B'!$D$3:$D$22</c:f>
              <c:numCache>
                <c:formatCode>0.0</c:formatCode>
                <c:ptCount val="20"/>
                <c:pt idx="0">
                  <c:v>0.8579854878335117</c:v>
                </c:pt>
                <c:pt idx="1">
                  <c:v>5.8485973432834983</c:v>
                </c:pt>
                <c:pt idx="2">
                  <c:v>6.1089794031287745</c:v>
                </c:pt>
                <c:pt idx="3">
                  <c:v>6.6518155578397895</c:v>
                </c:pt>
                <c:pt idx="4">
                  <c:v>7.918166927624168</c:v>
                </c:pt>
                <c:pt idx="5">
                  <c:v>8.4653598367378429</c:v>
                </c:pt>
                <c:pt idx="6">
                  <c:v>10.446423155081108</c:v>
                </c:pt>
                <c:pt idx="7">
                  <c:v>11.341695004263899</c:v>
                </c:pt>
                <c:pt idx="8">
                  <c:v>11.354207737326471</c:v>
                </c:pt>
                <c:pt idx="9">
                  <c:v>11.566341834217097</c:v>
                </c:pt>
                <c:pt idx="10">
                  <c:v>12.207740500836771</c:v>
                </c:pt>
                <c:pt idx="11">
                  <c:v>11.676929083316429</c:v>
                </c:pt>
                <c:pt idx="12">
                  <c:v>11.835605604576688</c:v>
                </c:pt>
                <c:pt idx="13">
                  <c:v>12.668939233678881</c:v>
                </c:pt>
                <c:pt idx="14">
                  <c:v>12.705469442862196</c:v>
                </c:pt>
                <c:pt idx="15">
                  <c:v>12.267358510553098</c:v>
                </c:pt>
                <c:pt idx="16">
                  <c:v>13.566345046426582</c:v>
                </c:pt>
                <c:pt idx="17">
                  <c:v>13.595572109306964</c:v>
                </c:pt>
                <c:pt idx="18">
                  <c:v>14.483410061456208</c:v>
                </c:pt>
                <c:pt idx="19">
                  <c:v>14.152352858527774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A1D-44BC-810F-2C4A1C84A5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3308863"/>
        <c:axId val="443318847"/>
      </c:lineChart>
      <c:catAx>
        <c:axId val="4433088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bg1">
                    <a:lumMod val="50000"/>
                  </a:schemeClr>
                </a:solidFill>
                <a:latin typeface="Gotham Medium" pitchFamily="50" charset="0"/>
                <a:ea typeface="+mn-ea"/>
                <a:cs typeface="Gotham Medium" pitchFamily="50" charset="0"/>
              </a:defRPr>
            </a:pPr>
            <a:endParaRPr lang="en-US"/>
          </a:p>
        </c:txPr>
        <c:crossAx val="443318847"/>
        <c:crosses val="autoZero"/>
        <c:auto val="1"/>
        <c:lblAlgn val="ctr"/>
        <c:lblOffset val="100"/>
        <c:noMultiLvlLbl val="0"/>
      </c:catAx>
      <c:valAx>
        <c:axId val="4433188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Gotham Medium" pitchFamily="50" charset="0"/>
                    <a:ea typeface="+mn-ea"/>
                    <a:cs typeface="Gotham Medium" pitchFamily="50" charset="0"/>
                  </a:defRPr>
                </a:pPr>
                <a:r>
                  <a:rPr lang="en-US"/>
                  <a:t>Quality-of-life Index (years)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bg1">
                      <a:lumMod val="50000"/>
                    </a:schemeClr>
                  </a:solidFill>
                  <a:latin typeface="Gotham Medium" pitchFamily="50" charset="0"/>
                  <a:ea typeface="+mn-ea"/>
                  <a:cs typeface="Gotham Medium" pitchFamily="50" charset="0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>
                    <a:lumMod val="50000"/>
                  </a:schemeClr>
                </a:solidFill>
                <a:latin typeface="Gotham Medium" pitchFamily="50" charset="0"/>
                <a:ea typeface="+mn-ea"/>
                <a:cs typeface="Gotham Medium" pitchFamily="50" charset="0"/>
              </a:defRPr>
            </a:pPr>
            <a:endParaRPr lang="en-US"/>
          </a:p>
        </c:txPr>
        <c:crossAx val="44330886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2915259771349097"/>
          <c:y val="0.13411981730891101"/>
          <c:w val="0.14675443668342178"/>
          <c:h val="0.1450701956337464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bg1">
                  <a:lumMod val="50000"/>
                </a:schemeClr>
              </a:solidFill>
              <a:latin typeface="Gotham Medium" pitchFamily="50" charset="0"/>
              <a:ea typeface="+mn-ea"/>
              <a:cs typeface="Gotham Medium" pitchFamily="50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900">
          <a:solidFill>
            <a:schemeClr val="bg1">
              <a:lumMod val="50000"/>
            </a:schemeClr>
          </a:solidFill>
          <a:latin typeface="Gotham Medium" pitchFamily="50" charset="0"/>
          <a:cs typeface="Gotham Medium" pitchFamily="50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533763806459892"/>
          <c:y val="0.12741476806414487"/>
          <c:w val="0.81024453194518042"/>
          <c:h val="0.63188633635140035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'F2.4'!$D$2</c:f>
              <c:strCache>
                <c:ptCount val="1"/>
                <c:pt idx="0">
                  <c:v>Extreme poverty</c:v>
                </c:pt>
              </c:strCache>
            </c:strRef>
          </c:tx>
          <c:spPr>
            <a:solidFill>
              <a:schemeClr val="tx2"/>
            </a:solidFill>
            <a:ln>
              <a:noFill/>
            </a:ln>
            <a:effectLst/>
          </c:spPr>
          <c:invertIfNegative val="0"/>
          <c:cat>
            <c:strRef>
              <c:f>'F2.4'!$A$3:$A$22</c:f>
              <c:strCache>
                <c:ptCount val="20"/>
                <c:pt idx="0">
                  <c:v>Uruguay</c:v>
                </c:pt>
                <c:pt idx="1">
                  <c:v>Chile</c:v>
                </c:pt>
                <c:pt idx="2">
                  <c:v>Brazil</c:v>
                </c:pt>
                <c:pt idx="3">
                  <c:v>Guyana</c:v>
                </c:pt>
                <c:pt idx="4">
                  <c:v>Panama</c:v>
                </c:pt>
                <c:pt idx="5">
                  <c:v>Suriname</c:v>
                </c:pt>
                <c:pt idx="6">
                  <c:v>Argentina</c:v>
                </c:pt>
                <c:pt idx="7">
                  <c:v>Dominican Republic</c:v>
                </c:pt>
                <c:pt idx="8">
                  <c:v>Costa Rica</c:v>
                </c:pt>
                <c:pt idx="9">
                  <c:v>Paraguay</c:v>
                </c:pt>
                <c:pt idx="10">
                  <c:v>Bolivia</c:v>
                </c:pt>
                <c:pt idx="11">
                  <c:v>Ecuador</c:v>
                </c:pt>
                <c:pt idx="12">
                  <c:v>Peru</c:v>
                </c:pt>
                <c:pt idx="13">
                  <c:v>Mexico</c:v>
                </c:pt>
                <c:pt idx="14">
                  <c:v>Colombia</c:v>
                </c:pt>
                <c:pt idx="15">
                  <c:v>El Salvador</c:v>
                </c:pt>
                <c:pt idx="16">
                  <c:v>Guatemala</c:v>
                </c:pt>
                <c:pt idx="17">
                  <c:v>Honduras</c:v>
                </c:pt>
                <c:pt idx="18">
                  <c:v>Nicaragua</c:v>
                </c:pt>
                <c:pt idx="19">
                  <c:v>Venezuela</c:v>
                </c:pt>
              </c:strCache>
            </c:strRef>
          </c:cat>
          <c:val>
            <c:numRef>
              <c:f>'F2.4'!$D$3:$D$22</c:f>
              <c:numCache>
                <c:formatCode>0.0%</c:formatCode>
                <c:ptCount val="20"/>
                <c:pt idx="0">
                  <c:v>5.8938983880003473E-2</c:v>
                </c:pt>
                <c:pt idx="1">
                  <c:v>6.7633637284042508E-2</c:v>
                </c:pt>
                <c:pt idx="2">
                  <c:v>7.9240573260078162E-2</c:v>
                </c:pt>
                <c:pt idx="3">
                  <c:v>9.5664559162077001E-2</c:v>
                </c:pt>
                <c:pt idx="4">
                  <c:v>0.10905076149115607</c:v>
                </c:pt>
                <c:pt idx="5">
                  <c:v>0.14022622265303816</c:v>
                </c:pt>
                <c:pt idx="6">
                  <c:v>0.14500348886878403</c:v>
                </c:pt>
                <c:pt idx="7">
                  <c:v>0.19053605532972739</c:v>
                </c:pt>
                <c:pt idx="8">
                  <c:v>0.19414041293802428</c:v>
                </c:pt>
                <c:pt idx="9">
                  <c:v>0.22015541132537705</c:v>
                </c:pt>
                <c:pt idx="10">
                  <c:v>0.25073880432353346</c:v>
                </c:pt>
                <c:pt idx="11">
                  <c:v>0.25874897083041482</c:v>
                </c:pt>
                <c:pt idx="12">
                  <c:v>0.2636644664112392</c:v>
                </c:pt>
                <c:pt idx="13">
                  <c:v>0.31451229859311741</c:v>
                </c:pt>
                <c:pt idx="14">
                  <c:v>0.40017918095439342</c:v>
                </c:pt>
                <c:pt idx="15">
                  <c:v>0.40970134576026962</c:v>
                </c:pt>
                <c:pt idx="16">
                  <c:v>0.51978719182233091</c:v>
                </c:pt>
                <c:pt idx="17">
                  <c:v>0.72118963007201031</c:v>
                </c:pt>
                <c:pt idx="18">
                  <c:v>0.78594383656041766</c:v>
                </c:pt>
                <c:pt idx="19">
                  <c:v>0.78871422388529289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6C-4BF3-B8B4-BD6AC58A9329}"/>
            </c:ext>
          </c:extLst>
        </c:ser>
        <c:ser>
          <c:idx val="1"/>
          <c:order val="1"/>
          <c:tx>
            <c:strRef>
              <c:f>'F2.4'!$E$2</c:f>
              <c:strCache>
                <c:ptCount val="1"/>
                <c:pt idx="0">
                  <c:v>Poverty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'F2.4'!$A$3:$A$22</c:f>
              <c:strCache>
                <c:ptCount val="20"/>
                <c:pt idx="0">
                  <c:v>Uruguay</c:v>
                </c:pt>
                <c:pt idx="1">
                  <c:v>Chile</c:v>
                </c:pt>
                <c:pt idx="2">
                  <c:v>Brazil</c:v>
                </c:pt>
                <c:pt idx="3">
                  <c:v>Guyana</c:v>
                </c:pt>
                <c:pt idx="4">
                  <c:v>Panama</c:v>
                </c:pt>
                <c:pt idx="5">
                  <c:v>Suriname</c:v>
                </c:pt>
                <c:pt idx="6">
                  <c:v>Argentina</c:v>
                </c:pt>
                <c:pt idx="7">
                  <c:v>Dominican Republic</c:v>
                </c:pt>
                <c:pt idx="8">
                  <c:v>Costa Rica</c:v>
                </c:pt>
                <c:pt idx="9">
                  <c:v>Paraguay</c:v>
                </c:pt>
                <c:pt idx="10">
                  <c:v>Bolivia</c:v>
                </c:pt>
                <c:pt idx="11">
                  <c:v>Ecuador</c:v>
                </c:pt>
                <c:pt idx="12">
                  <c:v>Peru</c:v>
                </c:pt>
                <c:pt idx="13">
                  <c:v>Mexico</c:v>
                </c:pt>
                <c:pt idx="14">
                  <c:v>Colombia</c:v>
                </c:pt>
                <c:pt idx="15">
                  <c:v>El Salvador</c:v>
                </c:pt>
                <c:pt idx="16">
                  <c:v>Guatemala</c:v>
                </c:pt>
                <c:pt idx="17">
                  <c:v>Honduras</c:v>
                </c:pt>
                <c:pt idx="18">
                  <c:v>Nicaragua</c:v>
                </c:pt>
                <c:pt idx="19">
                  <c:v>Venezuela</c:v>
                </c:pt>
              </c:strCache>
            </c:strRef>
          </c:cat>
          <c:val>
            <c:numRef>
              <c:f>'F2.4'!$E$3:$E$22</c:f>
              <c:numCache>
                <c:formatCode>0.0%</c:formatCode>
                <c:ptCount val="20"/>
                <c:pt idx="0">
                  <c:v>5.4147565430773953E-3</c:v>
                </c:pt>
                <c:pt idx="1">
                  <c:v>3.4525571999915461E-3</c:v>
                </c:pt>
                <c:pt idx="2">
                  <c:v>2.4097715148592991E-3</c:v>
                </c:pt>
                <c:pt idx="3">
                  <c:v>2.4651606294101E-2</c:v>
                </c:pt>
                <c:pt idx="4">
                  <c:v>1.4207164116133694E-2</c:v>
                </c:pt>
                <c:pt idx="5">
                  <c:v>0.43261973398329456</c:v>
                </c:pt>
                <c:pt idx="6">
                  <c:v>3.6236478975254227E-3</c:v>
                </c:pt>
                <c:pt idx="7">
                  <c:v>5.5055627475486285E-2</c:v>
                </c:pt>
                <c:pt idx="8">
                  <c:v>2.0946360086160076E-2</c:v>
                </c:pt>
                <c:pt idx="9">
                  <c:v>3.5231245587322074E-2</c:v>
                </c:pt>
                <c:pt idx="10">
                  <c:v>0.12177625759362448</c:v>
                </c:pt>
                <c:pt idx="11">
                  <c:v>2.3240852384299626E-2</c:v>
                </c:pt>
                <c:pt idx="12">
                  <c:v>0.10586417768873668</c:v>
                </c:pt>
                <c:pt idx="13">
                  <c:v>0.10476139086576214</c:v>
                </c:pt>
                <c:pt idx="14">
                  <c:v>5.8028297630532633E-2</c:v>
                </c:pt>
                <c:pt idx="15">
                  <c:v>4.3595621158307341E-2</c:v>
                </c:pt>
                <c:pt idx="16">
                  <c:v>0.11016362846523897</c:v>
                </c:pt>
                <c:pt idx="17">
                  <c:v>6.00760475462081E-2</c:v>
                </c:pt>
                <c:pt idx="18">
                  <c:v>3.0199923291051811E-2</c:v>
                </c:pt>
                <c:pt idx="19">
                  <c:v>0.11773677595340415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06C-4BF3-B8B4-BD6AC58A9329}"/>
            </c:ext>
          </c:extLst>
        </c:ser>
        <c:ser>
          <c:idx val="2"/>
          <c:order val="2"/>
          <c:tx>
            <c:strRef>
              <c:f>'F2.4'!$F$2</c:f>
              <c:strCache>
                <c:ptCount val="1"/>
                <c:pt idx="0">
                  <c:v>Vulnerable (less than 9 USD)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'F2.4'!$A$3:$A$22</c:f>
              <c:strCache>
                <c:ptCount val="20"/>
                <c:pt idx="0">
                  <c:v>Uruguay</c:v>
                </c:pt>
                <c:pt idx="1">
                  <c:v>Chile</c:v>
                </c:pt>
                <c:pt idx="2">
                  <c:v>Brazil</c:v>
                </c:pt>
                <c:pt idx="3">
                  <c:v>Guyana</c:v>
                </c:pt>
                <c:pt idx="4">
                  <c:v>Panama</c:v>
                </c:pt>
                <c:pt idx="5">
                  <c:v>Suriname</c:v>
                </c:pt>
                <c:pt idx="6">
                  <c:v>Argentina</c:v>
                </c:pt>
                <c:pt idx="7">
                  <c:v>Dominican Republic</c:v>
                </c:pt>
                <c:pt idx="8">
                  <c:v>Costa Rica</c:v>
                </c:pt>
                <c:pt idx="9">
                  <c:v>Paraguay</c:v>
                </c:pt>
                <c:pt idx="10">
                  <c:v>Bolivia</c:v>
                </c:pt>
                <c:pt idx="11">
                  <c:v>Ecuador</c:v>
                </c:pt>
                <c:pt idx="12">
                  <c:v>Peru</c:v>
                </c:pt>
                <c:pt idx="13">
                  <c:v>Mexico</c:v>
                </c:pt>
                <c:pt idx="14">
                  <c:v>Colombia</c:v>
                </c:pt>
                <c:pt idx="15">
                  <c:v>El Salvador</c:v>
                </c:pt>
                <c:pt idx="16">
                  <c:v>Guatemala</c:v>
                </c:pt>
                <c:pt idx="17">
                  <c:v>Honduras</c:v>
                </c:pt>
                <c:pt idx="18">
                  <c:v>Nicaragua</c:v>
                </c:pt>
                <c:pt idx="19">
                  <c:v>Venezuela</c:v>
                </c:pt>
              </c:strCache>
            </c:strRef>
          </c:cat>
          <c:val>
            <c:numRef>
              <c:f>'F2.4'!$F$3:$F$22</c:f>
              <c:numCache>
                <c:formatCode>0.0%</c:formatCode>
                <c:ptCount val="20"/>
                <c:pt idx="0">
                  <c:v>1.583002595926998E-2</c:v>
                </c:pt>
                <c:pt idx="1">
                  <c:v>0.27472084583994894</c:v>
                </c:pt>
                <c:pt idx="2">
                  <c:v>7.2525797924465341E-3</c:v>
                </c:pt>
                <c:pt idx="3">
                  <c:v>0.53421462758178984</c:v>
                </c:pt>
                <c:pt idx="4">
                  <c:v>0.27968577311645015</c:v>
                </c:pt>
                <c:pt idx="5">
                  <c:v>0.14621221052736122</c:v>
                </c:pt>
                <c:pt idx="6">
                  <c:v>1.2602112423821948E-2</c:v>
                </c:pt>
                <c:pt idx="7">
                  <c:v>0.18120728547998513</c:v>
                </c:pt>
                <c:pt idx="8">
                  <c:v>0.21020086510340966</c:v>
                </c:pt>
                <c:pt idx="9">
                  <c:v>0.34013771808198434</c:v>
                </c:pt>
                <c:pt idx="10">
                  <c:v>0.12397011572383693</c:v>
                </c:pt>
                <c:pt idx="11">
                  <c:v>0.21070935472997615</c:v>
                </c:pt>
                <c:pt idx="12">
                  <c:v>0.17073998798500312</c:v>
                </c:pt>
                <c:pt idx="13">
                  <c:v>0.18751313572719053</c:v>
                </c:pt>
                <c:pt idx="14">
                  <c:v>9.4080319505448928E-2</c:v>
                </c:pt>
                <c:pt idx="15">
                  <c:v>0.15391705988475529</c:v>
                </c:pt>
                <c:pt idx="16">
                  <c:v>0.1295387547217709</c:v>
                </c:pt>
                <c:pt idx="17">
                  <c:v>7.0388267106877067E-2</c:v>
                </c:pt>
                <c:pt idx="18">
                  <c:v>6.0853841103829631E-2</c:v>
                </c:pt>
                <c:pt idx="19">
                  <c:v>5.835142002488225E-2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06C-4BF3-B8B4-BD6AC58A9329}"/>
            </c:ext>
          </c:extLst>
        </c:ser>
        <c:ser>
          <c:idx val="3"/>
          <c:order val="3"/>
          <c:tx>
            <c:strRef>
              <c:f>'F2.4'!$G$2</c:f>
              <c:strCache>
                <c:ptCount val="1"/>
                <c:pt idx="0">
                  <c:v>Vulnerable (between 9 USD and 12.4 USD)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'F2.4'!$A$3:$A$22</c:f>
              <c:strCache>
                <c:ptCount val="20"/>
                <c:pt idx="0">
                  <c:v>Uruguay</c:v>
                </c:pt>
                <c:pt idx="1">
                  <c:v>Chile</c:v>
                </c:pt>
                <c:pt idx="2">
                  <c:v>Brazil</c:v>
                </c:pt>
                <c:pt idx="3">
                  <c:v>Guyana</c:v>
                </c:pt>
                <c:pt idx="4">
                  <c:v>Panama</c:v>
                </c:pt>
                <c:pt idx="5">
                  <c:v>Suriname</c:v>
                </c:pt>
                <c:pt idx="6">
                  <c:v>Argentina</c:v>
                </c:pt>
                <c:pt idx="7">
                  <c:v>Dominican Republic</c:v>
                </c:pt>
                <c:pt idx="8">
                  <c:v>Costa Rica</c:v>
                </c:pt>
                <c:pt idx="9">
                  <c:v>Paraguay</c:v>
                </c:pt>
                <c:pt idx="10">
                  <c:v>Bolivia</c:v>
                </c:pt>
                <c:pt idx="11">
                  <c:v>Ecuador</c:v>
                </c:pt>
                <c:pt idx="12">
                  <c:v>Peru</c:v>
                </c:pt>
                <c:pt idx="13">
                  <c:v>Mexico</c:v>
                </c:pt>
                <c:pt idx="14">
                  <c:v>Colombia</c:v>
                </c:pt>
                <c:pt idx="15">
                  <c:v>El Salvador</c:v>
                </c:pt>
                <c:pt idx="16">
                  <c:v>Guatemala</c:v>
                </c:pt>
                <c:pt idx="17">
                  <c:v>Honduras</c:v>
                </c:pt>
                <c:pt idx="18">
                  <c:v>Nicaragua</c:v>
                </c:pt>
                <c:pt idx="19">
                  <c:v>Venezuela</c:v>
                </c:pt>
              </c:strCache>
            </c:strRef>
          </c:cat>
          <c:val>
            <c:numRef>
              <c:f>'F2.4'!$G$3:$G$22</c:f>
              <c:numCache>
                <c:formatCode>0.0%</c:formatCode>
                <c:ptCount val="20"/>
                <c:pt idx="0">
                  <c:v>9.0174929184058325E-2</c:v>
                </c:pt>
                <c:pt idx="1">
                  <c:v>0.13625209436718827</c:v>
                </c:pt>
                <c:pt idx="2">
                  <c:v>2.8777020183301361E-2</c:v>
                </c:pt>
                <c:pt idx="3">
                  <c:v>3.866727530241143E-2</c:v>
                </c:pt>
                <c:pt idx="4">
                  <c:v>9.1539445746334713E-2</c:v>
                </c:pt>
                <c:pt idx="5">
                  <c:v>9.3988985726899066E-2</c:v>
                </c:pt>
                <c:pt idx="6">
                  <c:v>0.11125379066256672</c:v>
                </c:pt>
                <c:pt idx="7">
                  <c:v>0.13318888022399189</c:v>
                </c:pt>
                <c:pt idx="8">
                  <c:v>0.14382081501847538</c:v>
                </c:pt>
                <c:pt idx="9">
                  <c:v>0.10249534276405892</c:v>
                </c:pt>
                <c:pt idx="10">
                  <c:v>7.4621483925163878E-2</c:v>
                </c:pt>
                <c:pt idx="11">
                  <c:v>9.550565021095353E-2</c:v>
                </c:pt>
                <c:pt idx="12">
                  <c:v>0.10415201748703362</c:v>
                </c:pt>
                <c:pt idx="13">
                  <c:v>9.8975766125536269E-2</c:v>
                </c:pt>
                <c:pt idx="14">
                  <c:v>5.4603564877147459E-2</c:v>
                </c:pt>
                <c:pt idx="15">
                  <c:v>0.12400884585800509</c:v>
                </c:pt>
                <c:pt idx="16">
                  <c:v>5.3367406954522578E-2</c:v>
                </c:pt>
                <c:pt idx="17">
                  <c:v>3.8246367883655097E-2</c:v>
                </c:pt>
                <c:pt idx="18">
                  <c:v>3.3023886459937701E-2</c:v>
                </c:pt>
                <c:pt idx="19">
                  <c:v>6.3329771892083331E-3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06C-4BF3-B8B4-BD6AC58A9329}"/>
            </c:ext>
          </c:extLst>
        </c:ser>
        <c:ser>
          <c:idx val="4"/>
          <c:order val="4"/>
          <c:tx>
            <c:strRef>
              <c:f>'F2.4'!$H$2</c:f>
              <c:strCache>
                <c:ptCount val="1"/>
                <c:pt idx="0">
                  <c:v>Middle and high-income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'F2.4'!$A$3:$A$22</c:f>
              <c:strCache>
                <c:ptCount val="20"/>
                <c:pt idx="0">
                  <c:v>Uruguay</c:v>
                </c:pt>
                <c:pt idx="1">
                  <c:v>Chile</c:v>
                </c:pt>
                <c:pt idx="2">
                  <c:v>Brazil</c:v>
                </c:pt>
                <c:pt idx="3">
                  <c:v>Guyana</c:v>
                </c:pt>
                <c:pt idx="4">
                  <c:v>Panama</c:v>
                </c:pt>
                <c:pt idx="5">
                  <c:v>Suriname</c:v>
                </c:pt>
                <c:pt idx="6">
                  <c:v>Argentina</c:v>
                </c:pt>
                <c:pt idx="7">
                  <c:v>Dominican Republic</c:v>
                </c:pt>
                <c:pt idx="8">
                  <c:v>Costa Rica</c:v>
                </c:pt>
                <c:pt idx="9">
                  <c:v>Paraguay</c:v>
                </c:pt>
                <c:pt idx="10">
                  <c:v>Bolivia</c:v>
                </c:pt>
                <c:pt idx="11">
                  <c:v>Ecuador</c:v>
                </c:pt>
                <c:pt idx="12">
                  <c:v>Peru</c:v>
                </c:pt>
                <c:pt idx="13">
                  <c:v>Mexico</c:v>
                </c:pt>
                <c:pt idx="14">
                  <c:v>Colombia</c:v>
                </c:pt>
                <c:pt idx="15">
                  <c:v>El Salvador</c:v>
                </c:pt>
                <c:pt idx="16">
                  <c:v>Guatemala</c:v>
                </c:pt>
                <c:pt idx="17">
                  <c:v>Honduras</c:v>
                </c:pt>
                <c:pt idx="18">
                  <c:v>Nicaragua</c:v>
                </c:pt>
                <c:pt idx="19">
                  <c:v>Venezuela</c:v>
                </c:pt>
              </c:strCache>
            </c:strRef>
          </c:cat>
          <c:val>
            <c:numRef>
              <c:f>'F2.4'!$H$3:$H$22</c:f>
              <c:numCache>
                <c:formatCode>0.0%</c:formatCode>
                <c:ptCount val="20"/>
                <c:pt idx="0">
                  <c:v>0.82964130443359085</c:v>
                </c:pt>
                <c:pt idx="1">
                  <c:v>0.51794086530882877</c:v>
                </c:pt>
                <c:pt idx="2">
                  <c:v>0.88232005524931467</c:v>
                </c:pt>
                <c:pt idx="3">
                  <c:v>0.30680193165962077</c:v>
                </c:pt>
                <c:pt idx="4">
                  <c:v>0.50551685552992542</c:v>
                </c:pt>
                <c:pt idx="5">
                  <c:v>0.18695284710940696</c:v>
                </c:pt>
                <c:pt idx="6">
                  <c:v>0.72751696014730194</c:v>
                </c:pt>
                <c:pt idx="7">
                  <c:v>0.4400121514908093</c:v>
                </c:pt>
                <c:pt idx="8">
                  <c:v>0.43089154685393061</c:v>
                </c:pt>
                <c:pt idx="9">
                  <c:v>0.30198028224125761</c:v>
                </c:pt>
                <c:pt idx="10">
                  <c:v>0.42889333843384125</c:v>
                </c:pt>
                <c:pt idx="11">
                  <c:v>0.41179517184435588</c:v>
                </c:pt>
                <c:pt idx="12">
                  <c:v>0.35557935042798738</c:v>
                </c:pt>
                <c:pt idx="13">
                  <c:v>0.29423740868839365</c:v>
                </c:pt>
                <c:pt idx="14">
                  <c:v>0.39310863703247756</c:v>
                </c:pt>
                <c:pt idx="15">
                  <c:v>0.26877712733866266</c:v>
                </c:pt>
                <c:pt idx="16">
                  <c:v>0.18714301803613664</c:v>
                </c:pt>
                <c:pt idx="17">
                  <c:v>0.11009968739124942</c:v>
                </c:pt>
                <c:pt idx="18">
                  <c:v>8.9978512584763193E-2</c:v>
                </c:pt>
                <c:pt idx="19">
                  <c:v>2.8864602947212381E-2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06C-4BF3-B8B4-BD6AC58A93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5"/>
        <c:overlap val="100"/>
        <c:axId val="737962592"/>
        <c:axId val="737966336"/>
      </c:barChart>
      <c:catAx>
        <c:axId val="737962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tx2"/>
                </a:solidFill>
                <a:latin typeface="Gotham Medium" pitchFamily="50" charset="0"/>
                <a:ea typeface="+mn-ea"/>
                <a:cs typeface="Gotham Medium" pitchFamily="50" charset="0"/>
              </a:defRPr>
            </a:pPr>
            <a:endParaRPr lang="en-US"/>
          </a:p>
        </c:txPr>
        <c:crossAx val="737966336"/>
        <c:crosses val="autoZero"/>
        <c:auto val="1"/>
        <c:lblAlgn val="ctr"/>
        <c:lblOffset val="100"/>
        <c:noMultiLvlLbl val="0"/>
      </c:catAx>
      <c:valAx>
        <c:axId val="7379663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2"/>
                    </a:solidFill>
                    <a:latin typeface="Gotham Medium" pitchFamily="50" charset="0"/>
                    <a:ea typeface="+mn-ea"/>
                    <a:cs typeface="Gotham Medium" pitchFamily="50" charset="0"/>
                  </a:defRPr>
                </a:pPr>
                <a:r>
                  <a:rPr lang="en-US"/>
                  <a:t>Share of older population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2"/>
                  </a:solidFill>
                  <a:latin typeface="Gotham Medium" pitchFamily="50" charset="0"/>
                  <a:ea typeface="+mn-ea"/>
                  <a:cs typeface="Gotham Medium" pitchFamily="50" charset="0"/>
                </a:defRPr>
              </a:pPr>
              <a:endParaRPr lang="en-US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2"/>
                </a:solidFill>
                <a:latin typeface="Gotham Medium" pitchFamily="50" charset="0"/>
                <a:ea typeface="+mn-ea"/>
                <a:cs typeface="Gotham Medium" pitchFamily="50" charset="0"/>
              </a:defRPr>
            </a:pPr>
            <a:endParaRPr lang="en-US"/>
          </a:p>
        </c:txPr>
        <c:crossAx val="737962592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chemeClr val="tx2"/>
          </a:solidFill>
          <a:latin typeface="Gotham Medium" pitchFamily="50" charset="0"/>
          <a:cs typeface="Gotham Medium" pitchFamily="50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12419072615923"/>
          <c:y val="0.11068993882574144"/>
          <c:w val="0.80424562554680656"/>
          <c:h val="0.51845836243159948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'F2.4'!$I$2</c:f>
              <c:strCache>
                <c:ptCount val="1"/>
                <c:pt idx="0">
                  <c:v>Extreme poverty</c:v>
                </c:pt>
              </c:strCache>
            </c:strRef>
          </c:tx>
          <c:spPr>
            <a:solidFill>
              <a:schemeClr val="tx2"/>
            </a:solidFill>
            <a:ln>
              <a:noFill/>
            </a:ln>
            <a:effectLst/>
          </c:spPr>
          <c:invertIfNegative val="0"/>
          <c:cat>
            <c:strRef>
              <c:f>'F2.4'!$A$3:$A$22</c:f>
              <c:strCache>
                <c:ptCount val="20"/>
                <c:pt idx="0">
                  <c:v>Uruguay</c:v>
                </c:pt>
                <c:pt idx="1">
                  <c:v>Chile</c:v>
                </c:pt>
                <c:pt idx="2">
                  <c:v>Brazil</c:v>
                </c:pt>
                <c:pt idx="3">
                  <c:v>Guyana</c:v>
                </c:pt>
                <c:pt idx="4">
                  <c:v>Panama</c:v>
                </c:pt>
                <c:pt idx="5">
                  <c:v>Suriname</c:v>
                </c:pt>
                <c:pt idx="6">
                  <c:v>Argentina</c:v>
                </c:pt>
                <c:pt idx="7">
                  <c:v>Dominican Republic</c:v>
                </c:pt>
                <c:pt idx="8">
                  <c:v>Costa Rica</c:v>
                </c:pt>
                <c:pt idx="9">
                  <c:v>Paraguay</c:v>
                </c:pt>
                <c:pt idx="10">
                  <c:v>Bolivia</c:v>
                </c:pt>
                <c:pt idx="11">
                  <c:v>Ecuador</c:v>
                </c:pt>
                <c:pt idx="12">
                  <c:v>Peru</c:v>
                </c:pt>
                <c:pt idx="13">
                  <c:v>Mexico</c:v>
                </c:pt>
                <c:pt idx="14">
                  <c:v>Colombia</c:v>
                </c:pt>
                <c:pt idx="15">
                  <c:v>El Salvador</c:v>
                </c:pt>
                <c:pt idx="16">
                  <c:v>Guatemala</c:v>
                </c:pt>
                <c:pt idx="17">
                  <c:v>Honduras</c:v>
                </c:pt>
                <c:pt idx="18">
                  <c:v>Nicaragua</c:v>
                </c:pt>
                <c:pt idx="19">
                  <c:v>Venezuela</c:v>
                </c:pt>
              </c:strCache>
            </c:strRef>
          </c:cat>
          <c:val>
            <c:numRef>
              <c:f>'F2.4'!$I$3:$I$22</c:f>
              <c:numCache>
                <c:formatCode>0.0%</c:formatCode>
                <c:ptCount val="20"/>
                <c:pt idx="0">
                  <c:v>1.7247693877849996E-2</c:v>
                </c:pt>
                <c:pt idx="1">
                  <c:v>2.934555563617201E-2</c:v>
                </c:pt>
                <c:pt idx="2">
                  <c:v>3.5869788135867144E-2</c:v>
                </c:pt>
                <c:pt idx="3">
                  <c:v>0.11144888019081961</c:v>
                </c:pt>
                <c:pt idx="4">
                  <c:v>6.6129355470945603E-2</c:v>
                </c:pt>
                <c:pt idx="5">
                  <c:v>0.17331341395940347</c:v>
                </c:pt>
                <c:pt idx="6">
                  <c:v>0.16113363579531159</c:v>
                </c:pt>
                <c:pt idx="7">
                  <c:v>0.18943552853527673</c:v>
                </c:pt>
                <c:pt idx="8">
                  <c:v>9.372969650283812E-2</c:v>
                </c:pt>
                <c:pt idx="9">
                  <c:v>0.17590449665921365</c:v>
                </c:pt>
                <c:pt idx="10">
                  <c:v>0.12110989060608243</c:v>
                </c:pt>
                <c:pt idx="11">
                  <c:v>0.15293976445033614</c:v>
                </c:pt>
                <c:pt idx="12">
                  <c:v>0.1593721282164266</c:v>
                </c:pt>
                <c:pt idx="13">
                  <c:v>0.20020870870807969</c:v>
                </c:pt>
                <c:pt idx="14">
                  <c:v>0.30012696261535959</c:v>
                </c:pt>
                <c:pt idx="15">
                  <c:v>0.38029569712461203</c:v>
                </c:pt>
                <c:pt idx="16">
                  <c:v>0.36165014388539829</c:v>
                </c:pt>
                <c:pt idx="17">
                  <c:v>0.68583325324138955</c:v>
                </c:pt>
                <c:pt idx="18">
                  <c:v>0.66396312923583756</c:v>
                </c:pt>
                <c:pt idx="19">
                  <c:v>0.75971759660568461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B5-4918-A620-C091DFAE92F3}"/>
            </c:ext>
          </c:extLst>
        </c:ser>
        <c:ser>
          <c:idx val="1"/>
          <c:order val="1"/>
          <c:tx>
            <c:strRef>
              <c:f>'F2.4'!$J$2</c:f>
              <c:strCache>
                <c:ptCount val="1"/>
                <c:pt idx="0">
                  <c:v>Poverty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'F2.4'!$A$3:$A$22</c:f>
              <c:strCache>
                <c:ptCount val="20"/>
                <c:pt idx="0">
                  <c:v>Uruguay</c:v>
                </c:pt>
                <c:pt idx="1">
                  <c:v>Chile</c:v>
                </c:pt>
                <c:pt idx="2">
                  <c:v>Brazil</c:v>
                </c:pt>
                <c:pt idx="3">
                  <c:v>Guyana</c:v>
                </c:pt>
                <c:pt idx="4">
                  <c:v>Panama</c:v>
                </c:pt>
                <c:pt idx="5">
                  <c:v>Suriname</c:v>
                </c:pt>
                <c:pt idx="6">
                  <c:v>Argentina</c:v>
                </c:pt>
                <c:pt idx="7">
                  <c:v>Dominican Republic</c:v>
                </c:pt>
                <c:pt idx="8">
                  <c:v>Costa Rica</c:v>
                </c:pt>
                <c:pt idx="9">
                  <c:v>Paraguay</c:v>
                </c:pt>
                <c:pt idx="10">
                  <c:v>Bolivia</c:v>
                </c:pt>
                <c:pt idx="11">
                  <c:v>Ecuador</c:v>
                </c:pt>
                <c:pt idx="12">
                  <c:v>Peru</c:v>
                </c:pt>
                <c:pt idx="13">
                  <c:v>Mexico</c:v>
                </c:pt>
                <c:pt idx="14">
                  <c:v>Colombia</c:v>
                </c:pt>
                <c:pt idx="15">
                  <c:v>El Salvador</c:v>
                </c:pt>
                <c:pt idx="16">
                  <c:v>Guatemala</c:v>
                </c:pt>
                <c:pt idx="17">
                  <c:v>Honduras</c:v>
                </c:pt>
                <c:pt idx="18">
                  <c:v>Nicaragua</c:v>
                </c:pt>
                <c:pt idx="19">
                  <c:v>Venezuela</c:v>
                </c:pt>
              </c:strCache>
            </c:strRef>
          </c:cat>
          <c:val>
            <c:numRef>
              <c:f>'F2.4'!$J$3:$J$22</c:f>
              <c:numCache>
                <c:formatCode>0.0%</c:formatCode>
                <c:ptCount val="20"/>
                <c:pt idx="0">
                  <c:v>1.7579755934388451E-3</c:v>
                </c:pt>
                <c:pt idx="1">
                  <c:v>2.375215277751256E-3</c:v>
                </c:pt>
                <c:pt idx="2">
                  <c:v>2.3243061885500974E-3</c:v>
                </c:pt>
                <c:pt idx="3">
                  <c:v>2.220194451571289E-2</c:v>
                </c:pt>
                <c:pt idx="4">
                  <c:v>1.3357836548565732E-2</c:v>
                </c:pt>
                <c:pt idx="5">
                  <c:v>0.35786002571992492</c:v>
                </c:pt>
                <c:pt idx="6">
                  <c:v>5.7249878729866976E-3</c:v>
                </c:pt>
                <c:pt idx="7">
                  <c:v>4.8836227070599425E-2</c:v>
                </c:pt>
                <c:pt idx="8">
                  <c:v>2.079856207472075E-2</c:v>
                </c:pt>
                <c:pt idx="9">
                  <c:v>2.2986702231985234E-2</c:v>
                </c:pt>
                <c:pt idx="10">
                  <c:v>0.10584808838912607</c:v>
                </c:pt>
                <c:pt idx="11">
                  <c:v>2.1085334176489612E-2</c:v>
                </c:pt>
                <c:pt idx="12">
                  <c:v>8.4983450971572394E-2</c:v>
                </c:pt>
                <c:pt idx="13">
                  <c:v>8.3559937144410762E-2</c:v>
                </c:pt>
                <c:pt idx="14">
                  <c:v>5.8004876360067292E-2</c:v>
                </c:pt>
                <c:pt idx="15">
                  <c:v>3.486920326214954E-2</c:v>
                </c:pt>
                <c:pt idx="16">
                  <c:v>0.12824445742188323</c:v>
                </c:pt>
                <c:pt idx="17">
                  <c:v>5.4079213762883604E-2</c:v>
                </c:pt>
                <c:pt idx="18">
                  <c:v>4.289578691500251E-2</c:v>
                </c:pt>
                <c:pt idx="19">
                  <c:v>0.12634168225436071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EB5-4918-A620-C091DFAE92F3}"/>
            </c:ext>
          </c:extLst>
        </c:ser>
        <c:ser>
          <c:idx val="2"/>
          <c:order val="2"/>
          <c:tx>
            <c:strRef>
              <c:f>'F2.4'!$K$2</c:f>
              <c:strCache>
                <c:ptCount val="1"/>
                <c:pt idx="0">
                  <c:v>Vulnerable (less than 9 USD)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'F2.4'!$A$3:$A$22</c:f>
              <c:strCache>
                <c:ptCount val="20"/>
                <c:pt idx="0">
                  <c:v>Uruguay</c:v>
                </c:pt>
                <c:pt idx="1">
                  <c:v>Chile</c:v>
                </c:pt>
                <c:pt idx="2">
                  <c:v>Brazil</c:v>
                </c:pt>
                <c:pt idx="3">
                  <c:v>Guyana</c:v>
                </c:pt>
                <c:pt idx="4">
                  <c:v>Panama</c:v>
                </c:pt>
                <c:pt idx="5">
                  <c:v>Suriname</c:v>
                </c:pt>
                <c:pt idx="6">
                  <c:v>Argentina</c:v>
                </c:pt>
                <c:pt idx="7">
                  <c:v>Dominican Republic</c:v>
                </c:pt>
                <c:pt idx="8">
                  <c:v>Costa Rica</c:v>
                </c:pt>
                <c:pt idx="9">
                  <c:v>Paraguay</c:v>
                </c:pt>
                <c:pt idx="10">
                  <c:v>Bolivia</c:v>
                </c:pt>
                <c:pt idx="11">
                  <c:v>Ecuador</c:v>
                </c:pt>
                <c:pt idx="12">
                  <c:v>Peru</c:v>
                </c:pt>
                <c:pt idx="13">
                  <c:v>Mexico</c:v>
                </c:pt>
                <c:pt idx="14">
                  <c:v>Colombia</c:v>
                </c:pt>
                <c:pt idx="15">
                  <c:v>El Salvador</c:v>
                </c:pt>
                <c:pt idx="16">
                  <c:v>Guatemala</c:v>
                </c:pt>
                <c:pt idx="17">
                  <c:v>Honduras</c:v>
                </c:pt>
                <c:pt idx="18">
                  <c:v>Nicaragua</c:v>
                </c:pt>
                <c:pt idx="19">
                  <c:v>Venezuela</c:v>
                </c:pt>
              </c:strCache>
            </c:strRef>
          </c:cat>
          <c:val>
            <c:numRef>
              <c:f>'F2.4'!$K$3:$K$22</c:f>
              <c:numCache>
                <c:formatCode>0.0%</c:formatCode>
                <c:ptCount val="20"/>
                <c:pt idx="0">
                  <c:v>7.9548395603107717E-3</c:v>
                </c:pt>
                <c:pt idx="1">
                  <c:v>0.16848180974602001</c:v>
                </c:pt>
                <c:pt idx="2">
                  <c:v>7.3583385006891489E-3</c:v>
                </c:pt>
                <c:pt idx="3">
                  <c:v>0.40263962302844408</c:v>
                </c:pt>
                <c:pt idx="4">
                  <c:v>0.22304605594357746</c:v>
                </c:pt>
                <c:pt idx="5">
                  <c:v>0.13354189238751324</c:v>
                </c:pt>
                <c:pt idx="6">
                  <c:v>1.1961644915863184E-2</c:v>
                </c:pt>
                <c:pt idx="7">
                  <c:v>0.13609466671138376</c:v>
                </c:pt>
                <c:pt idx="8">
                  <c:v>0.15285348023825363</c:v>
                </c:pt>
                <c:pt idx="9">
                  <c:v>0.30566560755240002</c:v>
                </c:pt>
                <c:pt idx="10">
                  <c:v>0.13388409857761699</c:v>
                </c:pt>
                <c:pt idx="11">
                  <c:v>0.19505687605011368</c:v>
                </c:pt>
                <c:pt idx="12">
                  <c:v>0.17006575399312779</c:v>
                </c:pt>
                <c:pt idx="13">
                  <c:v>0.1939061832991979</c:v>
                </c:pt>
                <c:pt idx="14">
                  <c:v>0.10276002709322773</c:v>
                </c:pt>
                <c:pt idx="15">
                  <c:v>0.14320345780392052</c:v>
                </c:pt>
                <c:pt idx="16">
                  <c:v>0.16332575794887666</c:v>
                </c:pt>
                <c:pt idx="17">
                  <c:v>7.4273407667273417E-2</c:v>
                </c:pt>
                <c:pt idx="18">
                  <c:v>8.7369787522540765E-2</c:v>
                </c:pt>
                <c:pt idx="19">
                  <c:v>7.1222835591647993E-2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EB5-4918-A620-C091DFAE92F3}"/>
            </c:ext>
          </c:extLst>
        </c:ser>
        <c:ser>
          <c:idx val="3"/>
          <c:order val="3"/>
          <c:tx>
            <c:strRef>
              <c:f>'F2.4'!$L$2</c:f>
              <c:strCache>
                <c:ptCount val="1"/>
                <c:pt idx="0">
                  <c:v>Vulnerable (between 9 USD and 12.4 USD)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'F2.4'!$A$3:$A$22</c:f>
              <c:strCache>
                <c:ptCount val="20"/>
                <c:pt idx="0">
                  <c:v>Uruguay</c:v>
                </c:pt>
                <c:pt idx="1">
                  <c:v>Chile</c:v>
                </c:pt>
                <c:pt idx="2">
                  <c:v>Brazil</c:v>
                </c:pt>
                <c:pt idx="3">
                  <c:v>Guyana</c:v>
                </c:pt>
                <c:pt idx="4">
                  <c:v>Panama</c:v>
                </c:pt>
                <c:pt idx="5">
                  <c:v>Suriname</c:v>
                </c:pt>
                <c:pt idx="6">
                  <c:v>Argentina</c:v>
                </c:pt>
                <c:pt idx="7">
                  <c:v>Dominican Republic</c:v>
                </c:pt>
                <c:pt idx="8">
                  <c:v>Costa Rica</c:v>
                </c:pt>
                <c:pt idx="9">
                  <c:v>Paraguay</c:v>
                </c:pt>
                <c:pt idx="10">
                  <c:v>Bolivia</c:v>
                </c:pt>
                <c:pt idx="11">
                  <c:v>Ecuador</c:v>
                </c:pt>
                <c:pt idx="12">
                  <c:v>Peru</c:v>
                </c:pt>
                <c:pt idx="13">
                  <c:v>Mexico</c:v>
                </c:pt>
                <c:pt idx="14">
                  <c:v>Colombia</c:v>
                </c:pt>
                <c:pt idx="15">
                  <c:v>El Salvador</c:v>
                </c:pt>
                <c:pt idx="16">
                  <c:v>Guatemala</c:v>
                </c:pt>
                <c:pt idx="17">
                  <c:v>Honduras</c:v>
                </c:pt>
                <c:pt idx="18">
                  <c:v>Nicaragua</c:v>
                </c:pt>
                <c:pt idx="19">
                  <c:v>Venezuela</c:v>
                </c:pt>
              </c:strCache>
            </c:strRef>
          </c:cat>
          <c:val>
            <c:numRef>
              <c:f>'F2.4'!$L$3:$L$22</c:f>
              <c:numCache>
                <c:formatCode>0.0%</c:formatCode>
                <c:ptCount val="20"/>
                <c:pt idx="0">
                  <c:v>5.6680063091790737E-2</c:v>
                </c:pt>
                <c:pt idx="1">
                  <c:v>0.12987596946588206</c:v>
                </c:pt>
                <c:pt idx="2">
                  <c:v>2.7834507584355669E-2</c:v>
                </c:pt>
                <c:pt idx="3">
                  <c:v>2.8577733060521582E-2</c:v>
                </c:pt>
                <c:pt idx="4">
                  <c:v>8.5645579890419765E-2</c:v>
                </c:pt>
                <c:pt idx="5">
                  <c:v>0.11078661624800124</c:v>
                </c:pt>
                <c:pt idx="6">
                  <c:v>9.2510304718770003E-2</c:v>
                </c:pt>
                <c:pt idx="7">
                  <c:v>0.13858821863693549</c:v>
                </c:pt>
                <c:pt idx="8">
                  <c:v>0.17643374300198028</c:v>
                </c:pt>
                <c:pt idx="9">
                  <c:v>0.11739170229736262</c:v>
                </c:pt>
                <c:pt idx="10">
                  <c:v>8.3456073230802508E-2</c:v>
                </c:pt>
                <c:pt idx="11">
                  <c:v>0.10544206442414084</c:v>
                </c:pt>
                <c:pt idx="12">
                  <c:v>0.11450740879602889</c:v>
                </c:pt>
                <c:pt idx="13">
                  <c:v>0.11551264547713314</c:v>
                </c:pt>
                <c:pt idx="14">
                  <c:v>6.6937022683862035E-2</c:v>
                </c:pt>
                <c:pt idx="15">
                  <c:v>0.11472165842850357</c:v>
                </c:pt>
                <c:pt idx="16">
                  <c:v>7.4816889120293828E-2</c:v>
                </c:pt>
                <c:pt idx="17">
                  <c:v>4.6404975314368491E-2</c:v>
                </c:pt>
                <c:pt idx="18">
                  <c:v>5.2682677990763982E-2</c:v>
                </c:pt>
                <c:pt idx="19">
                  <c:v>9.9860090940888657E-3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EB5-4918-A620-C091DFAE92F3}"/>
            </c:ext>
          </c:extLst>
        </c:ser>
        <c:ser>
          <c:idx val="4"/>
          <c:order val="4"/>
          <c:tx>
            <c:strRef>
              <c:f>'F2.4'!$M$2</c:f>
              <c:strCache>
                <c:ptCount val="1"/>
                <c:pt idx="0">
                  <c:v>Middle and high-income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'F2.4'!$A$3:$A$22</c:f>
              <c:strCache>
                <c:ptCount val="20"/>
                <c:pt idx="0">
                  <c:v>Uruguay</c:v>
                </c:pt>
                <c:pt idx="1">
                  <c:v>Chile</c:v>
                </c:pt>
                <c:pt idx="2">
                  <c:v>Brazil</c:v>
                </c:pt>
                <c:pt idx="3">
                  <c:v>Guyana</c:v>
                </c:pt>
                <c:pt idx="4">
                  <c:v>Panama</c:v>
                </c:pt>
                <c:pt idx="5">
                  <c:v>Suriname</c:v>
                </c:pt>
                <c:pt idx="6">
                  <c:v>Argentina</c:v>
                </c:pt>
                <c:pt idx="7">
                  <c:v>Dominican Republic</c:v>
                </c:pt>
                <c:pt idx="8">
                  <c:v>Costa Rica</c:v>
                </c:pt>
                <c:pt idx="9">
                  <c:v>Paraguay</c:v>
                </c:pt>
                <c:pt idx="10">
                  <c:v>Bolivia</c:v>
                </c:pt>
                <c:pt idx="11">
                  <c:v>Ecuador</c:v>
                </c:pt>
                <c:pt idx="12">
                  <c:v>Peru</c:v>
                </c:pt>
                <c:pt idx="13">
                  <c:v>Mexico</c:v>
                </c:pt>
                <c:pt idx="14">
                  <c:v>Colombia</c:v>
                </c:pt>
                <c:pt idx="15">
                  <c:v>El Salvador</c:v>
                </c:pt>
                <c:pt idx="16">
                  <c:v>Guatemala</c:v>
                </c:pt>
                <c:pt idx="17">
                  <c:v>Honduras</c:v>
                </c:pt>
                <c:pt idx="18">
                  <c:v>Nicaragua</c:v>
                </c:pt>
                <c:pt idx="19">
                  <c:v>Venezuela</c:v>
                </c:pt>
              </c:strCache>
            </c:strRef>
          </c:cat>
          <c:val>
            <c:numRef>
              <c:f>'F2.4'!$M$3:$M$22</c:f>
              <c:numCache>
                <c:formatCode>0.0%</c:formatCode>
                <c:ptCount val="20"/>
                <c:pt idx="0">
                  <c:v>0.91635942787660962</c:v>
                </c:pt>
                <c:pt idx="1">
                  <c:v>0.66992144987417468</c:v>
                </c:pt>
                <c:pt idx="2">
                  <c:v>0.92661305959053797</c:v>
                </c:pt>
                <c:pt idx="3">
                  <c:v>0.43513181920450184</c:v>
                </c:pt>
                <c:pt idx="4">
                  <c:v>0.61182117214649145</c:v>
                </c:pt>
                <c:pt idx="5">
                  <c:v>0.22449805168515713</c:v>
                </c:pt>
                <c:pt idx="6">
                  <c:v>0.72866942669706858</c:v>
                </c:pt>
                <c:pt idx="7">
                  <c:v>0.48704535904580459</c:v>
                </c:pt>
                <c:pt idx="8">
                  <c:v>0.55618451818220715</c:v>
                </c:pt>
                <c:pt idx="9">
                  <c:v>0.37805149125903847</c:v>
                </c:pt>
                <c:pt idx="10">
                  <c:v>0.555701849196372</c:v>
                </c:pt>
                <c:pt idx="11">
                  <c:v>0.52547596089891968</c:v>
                </c:pt>
                <c:pt idx="12">
                  <c:v>0.47107125802284433</c:v>
                </c:pt>
                <c:pt idx="13">
                  <c:v>0.40681252537117851</c:v>
                </c:pt>
                <c:pt idx="14">
                  <c:v>0.47217111124748334</c:v>
                </c:pt>
                <c:pt idx="15">
                  <c:v>0.32690998338081434</c:v>
                </c:pt>
                <c:pt idx="16">
                  <c:v>0.27196275162354799</c:v>
                </c:pt>
                <c:pt idx="17">
                  <c:v>0.13940915001408494</c:v>
                </c:pt>
                <c:pt idx="18">
                  <c:v>0.15308861833585519</c:v>
                </c:pt>
                <c:pt idx="19">
                  <c:v>3.2731876454217823E-2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EB5-4918-A620-C091DFAE92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66341472"/>
        <c:axId val="666346464"/>
      </c:barChart>
      <c:catAx>
        <c:axId val="6663414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050" b="0" i="0" u="none" strike="noStrike" kern="1200" baseline="0">
                <a:solidFill>
                  <a:schemeClr val="tx2"/>
                </a:solidFill>
                <a:latin typeface="Gotham Medium" pitchFamily="50" charset="0"/>
                <a:ea typeface="+mn-ea"/>
                <a:cs typeface="Gotham Medium" pitchFamily="50" charset="0"/>
              </a:defRPr>
            </a:pPr>
            <a:endParaRPr lang="en-US"/>
          </a:p>
        </c:txPr>
        <c:crossAx val="666346464"/>
        <c:crosses val="autoZero"/>
        <c:auto val="1"/>
        <c:lblAlgn val="ctr"/>
        <c:lblOffset val="100"/>
        <c:noMultiLvlLbl val="0"/>
      </c:catAx>
      <c:valAx>
        <c:axId val="666346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2"/>
                    </a:solidFill>
                    <a:latin typeface="Gotham Medium" pitchFamily="50" charset="0"/>
                    <a:ea typeface="+mn-ea"/>
                    <a:cs typeface="Gotham Medium" pitchFamily="50" charset="0"/>
                  </a:defRPr>
                </a:pPr>
                <a:r>
                  <a:rPr lang="en-US"/>
                  <a:t>Share of older population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2"/>
                  </a:solidFill>
                  <a:latin typeface="Gotham Medium" pitchFamily="50" charset="0"/>
                  <a:ea typeface="+mn-ea"/>
                  <a:cs typeface="Gotham Medium" pitchFamily="50" charset="0"/>
                </a:defRPr>
              </a:pPr>
              <a:endParaRPr lang="en-US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2"/>
                </a:solidFill>
                <a:latin typeface="Gotham Medium" pitchFamily="50" charset="0"/>
                <a:ea typeface="+mn-ea"/>
                <a:cs typeface="Gotham Medium" pitchFamily="50" charset="0"/>
              </a:defRPr>
            </a:pPr>
            <a:endParaRPr lang="en-US"/>
          </a:p>
        </c:txPr>
        <c:crossAx val="666341472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050">
          <a:solidFill>
            <a:schemeClr val="tx2"/>
          </a:solidFill>
          <a:latin typeface="Gotham Medium" pitchFamily="50" charset="0"/>
          <a:cs typeface="Gotham Medium" pitchFamily="50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696349148825016"/>
          <c:y val="0.15576377093599472"/>
          <c:w val="0.82849292374018102"/>
          <c:h val="0.48970920802488921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'F2.4'!$N$2</c:f>
              <c:strCache>
                <c:ptCount val="1"/>
                <c:pt idx="0">
                  <c:v>Extreme poverty</c:v>
                </c:pt>
              </c:strCache>
            </c:strRef>
          </c:tx>
          <c:spPr>
            <a:solidFill>
              <a:schemeClr val="tx2"/>
            </a:solidFill>
            <a:ln>
              <a:noFill/>
            </a:ln>
            <a:effectLst/>
          </c:spPr>
          <c:invertIfNegative val="0"/>
          <c:cat>
            <c:strRef>
              <c:f>'F2.4'!$A$3:$A$22</c:f>
              <c:strCache>
                <c:ptCount val="20"/>
                <c:pt idx="0">
                  <c:v>Uruguay</c:v>
                </c:pt>
                <c:pt idx="1">
                  <c:v>Chile</c:v>
                </c:pt>
                <c:pt idx="2">
                  <c:v>Brazil</c:v>
                </c:pt>
                <c:pt idx="3">
                  <c:v>Guyana</c:v>
                </c:pt>
                <c:pt idx="4">
                  <c:v>Panama</c:v>
                </c:pt>
                <c:pt idx="5">
                  <c:v>Suriname</c:v>
                </c:pt>
                <c:pt idx="6">
                  <c:v>Argentina</c:v>
                </c:pt>
                <c:pt idx="7">
                  <c:v>Dominican Republic</c:v>
                </c:pt>
                <c:pt idx="8">
                  <c:v>Costa Rica</c:v>
                </c:pt>
                <c:pt idx="9">
                  <c:v>Paraguay</c:v>
                </c:pt>
                <c:pt idx="10">
                  <c:v>Bolivia</c:v>
                </c:pt>
                <c:pt idx="11">
                  <c:v>Ecuador</c:v>
                </c:pt>
                <c:pt idx="12">
                  <c:v>Peru</c:v>
                </c:pt>
                <c:pt idx="13">
                  <c:v>Mexico</c:v>
                </c:pt>
                <c:pt idx="14">
                  <c:v>Colombia</c:v>
                </c:pt>
                <c:pt idx="15">
                  <c:v>El Salvador</c:v>
                </c:pt>
                <c:pt idx="16">
                  <c:v>Guatemala</c:v>
                </c:pt>
                <c:pt idx="17">
                  <c:v>Honduras</c:v>
                </c:pt>
                <c:pt idx="18">
                  <c:v>Nicaragua</c:v>
                </c:pt>
                <c:pt idx="19">
                  <c:v>Venezuela</c:v>
                </c:pt>
              </c:strCache>
            </c:strRef>
          </c:cat>
          <c:val>
            <c:numRef>
              <c:f>'F2.4'!$N$3:$N$22</c:f>
              <c:numCache>
                <c:formatCode>0.0%</c:formatCode>
                <c:ptCount val="20"/>
                <c:pt idx="0">
                  <c:v>8.7193505578041286E-2</c:v>
                </c:pt>
                <c:pt idx="1">
                  <c:v>9.5999660508671175E-2</c:v>
                </c:pt>
                <c:pt idx="2">
                  <c:v>0.11218748693921315</c:v>
                </c:pt>
                <c:pt idx="3">
                  <c:v>8.2889535955478391E-2</c:v>
                </c:pt>
                <c:pt idx="4">
                  <c:v>0.14698145724540967</c:v>
                </c:pt>
                <c:pt idx="5">
                  <c:v>0.11328478884605936</c:v>
                </c:pt>
                <c:pt idx="6">
                  <c:v>0.13383529745617431</c:v>
                </c:pt>
                <c:pt idx="7">
                  <c:v>0.19144212992914955</c:v>
                </c:pt>
                <c:pt idx="8">
                  <c:v>0.27633737057832497</c:v>
                </c:pt>
                <c:pt idx="9">
                  <c:v>0.26231836510948964</c:v>
                </c:pt>
                <c:pt idx="10">
                  <c:v>0.36763134807023046</c:v>
                </c:pt>
                <c:pt idx="11">
                  <c:v>0.35816188161717705</c:v>
                </c:pt>
                <c:pt idx="12">
                  <c:v>0.35475651780407685</c:v>
                </c:pt>
                <c:pt idx="13">
                  <c:v>0.41124718786622444</c:v>
                </c:pt>
                <c:pt idx="14">
                  <c:v>0.48125107794991984</c:v>
                </c:pt>
                <c:pt idx="15">
                  <c:v>0.43221856847917339</c:v>
                </c:pt>
                <c:pt idx="16">
                  <c:v>0.68317261733842682</c:v>
                </c:pt>
                <c:pt idx="17">
                  <c:v>0.75279619272590137</c:v>
                </c:pt>
                <c:pt idx="18">
                  <c:v>0.89439548997350182</c:v>
                </c:pt>
                <c:pt idx="19">
                  <c:v>0.80406303258536249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39-49BA-9EF4-2B27B21C9922}"/>
            </c:ext>
          </c:extLst>
        </c:ser>
        <c:ser>
          <c:idx val="1"/>
          <c:order val="1"/>
          <c:tx>
            <c:strRef>
              <c:f>'F2.4'!$O$2</c:f>
              <c:strCache>
                <c:ptCount val="1"/>
                <c:pt idx="0">
                  <c:v>Poverty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'F2.4'!$A$3:$A$22</c:f>
              <c:strCache>
                <c:ptCount val="20"/>
                <c:pt idx="0">
                  <c:v>Uruguay</c:v>
                </c:pt>
                <c:pt idx="1">
                  <c:v>Chile</c:v>
                </c:pt>
                <c:pt idx="2">
                  <c:v>Brazil</c:v>
                </c:pt>
                <c:pt idx="3">
                  <c:v>Guyana</c:v>
                </c:pt>
                <c:pt idx="4">
                  <c:v>Panama</c:v>
                </c:pt>
                <c:pt idx="5">
                  <c:v>Suriname</c:v>
                </c:pt>
                <c:pt idx="6">
                  <c:v>Argentina</c:v>
                </c:pt>
                <c:pt idx="7">
                  <c:v>Dominican Republic</c:v>
                </c:pt>
                <c:pt idx="8">
                  <c:v>Costa Rica</c:v>
                </c:pt>
                <c:pt idx="9">
                  <c:v>Paraguay</c:v>
                </c:pt>
                <c:pt idx="10">
                  <c:v>Bolivia</c:v>
                </c:pt>
                <c:pt idx="11">
                  <c:v>Ecuador</c:v>
                </c:pt>
                <c:pt idx="12">
                  <c:v>Peru</c:v>
                </c:pt>
                <c:pt idx="13">
                  <c:v>Mexico</c:v>
                </c:pt>
                <c:pt idx="14">
                  <c:v>Colombia</c:v>
                </c:pt>
                <c:pt idx="15">
                  <c:v>El Salvador</c:v>
                </c:pt>
                <c:pt idx="16">
                  <c:v>Guatemala</c:v>
                </c:pt>
                <c:pt idx="17">
                  <c:v>Honduras</c:v>
                </c:pt>
                <c:pt idx="18">
                  <c:v>Nicaragua</c:v>
                </c:pt>
                <c:pt idx="19">
                  <c:v>Venezuela</c:v>
                </c:pt>
              </c:strCache>
            </c:strRef>
          </c:cat>
          <c:val>
            <c:numRef>
              <c:f>'F2.4'!$O$3:$O$22</c:f>
              <c:numCache>
                <c:formatCode>0.0%</c:formatCode>
                <c:ptCount val="20"/>
                <c:pt idx="0">
                  <c:v>7.8929863287519747E-3</c:v>
                </c:pt>
                <c:pt idx="1">
                  <c:v>4.2507143463377389E-3</c:v>
                </c:pt>
                <c:pt idx="2">
                  <c:v>2.4746958347765941E-3</c:v>
                </c:pt>
                <c:pt idx="3">
                  <c:v>2.6634237413313458E-2</c:v>
                </c:pt>
                <c:pt idx="4">
                  <c:v>1.4957735650205806E-2</c:v>
                </c:pt>
                <c:pt idx="5">
                  <c:v>0.48942413737614515</c:v>
                </c:pt>
                <c:pt idx="6">
                  <c:v>2.1687220883671032E-3</c:v>
                </c:pt>
                <c:pt idx="7">
                  <c:v>6.0176121368882896E-2</c:v>
                </c:pt>
                <c:pt idx="8">
                  <c:v>2.1067348635160688E-2</c:v>
                </c:pt>
                <c:pt idx="9">
                  <c:v>4.6898035290844242E-2</c:v>
                </c:pt>
                <c:pt idx="10">
                  <c:v>0.13613944372353315</c:v>
                </c:pt>
                <c:pt idx="11">
                  <c:v>2.5266066887114413E-2</c:v>
                </c:pt>
                <c:pt idx="12">
                  <c:v>0.12410202971279211</c:v>
                </c:pt>
                <c:pt idx="13">
                  <c:v>0.1227041368479887</c:v>
                </c:pt>
                <c:pt idx="14">
                  <c:v>5.8047275788720376E-2</c:v>
                </c:pt>
                <c:pt idx="15">
                  <c:v>5.0277830339972684E-2</c:v>
                </c:pt>
                <c:pt idx="16">
                  <c:v>9.1482718638572602E-2</c:v>
                </c:pt>
                <c:pt idx="17">
                  <c:v>6.5436871241623118E-2</c:v>
                </c:pt>
                <c:pt idx="18">
                  <c:v>1.8912175976546375E-2</c:v>
                </c:pt>
                <c:pt idx="19">
                  <c:v>0.11481753501416447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339-49BA-9EF4-2B27B21C9922}"/>
            </c:ext>
          </c:extLst>
        </c:ser>
        <c:ser>
          <c:idx val="2"/>
          <c:order val="2"/>
          <c:tx>
            <c:strRef>
              <c:f>'F2.4'!$P$2</c:f>
              <c:strCache>
                <c:ptCount val="1"/>
                <c:pt idx="0">
                  <c:v>Vulnerable (less than 9 USD)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'F2.4'!$A$3:$A$22</c:f>
              <c:strCache>
                <c:ptCount val="20"/>
                <c:pt idx="0">
                  <c:v>Uruguay</c:v>
                </c:pt>
                <c:pt idx="1">
                  <c:v>Chile</c:v>
                </c:pt>
                <c:pt idx="2">
                  <c:v>Brazil</c:v>
                </c:pt>
                <c:pt idx="3">
                  <c:v>Guyana</c:v>
                </c:pt>
                <c:pt idx="4">
                  <c:v>Panama</c:v>
                </c:pt>
                <c:pt idx="5">
                  <c:v>Suriname</c:v>
                </c:pt>
                <c:pt idx="6">
                  <c:v>Argentina</c:v>
                </c:pt>
                <c:pt idx="7">
                  <c:v>Dominican Republic</c:v>
                </c:pt>
                <c:pt idx="8">
                  <c:v>Costa Rica</c:v>
                </c:pt>
                <c:pt idx="9">
                  <c:v>Paraguay</c:v>
                </c:pt>
                <c:pt idx="10">
                  <c:v>Bolivia</c:v>
                </c:pt>
                <c:pt idx="11">
                  <c:v>Ecuador</c:v>
                </c:pt>
                <c:pt idx="12">
                  <c:v>Peru</c:v>
                </c:pt>
                <c:pt idx="13">
                  <c:v>Mexico</c:v>
                </c:pt>
                <c:pt idx="14">
                  <c:v>Colombia</c:v>
                </c:pt>
                <c:pt idx="15">
                  <c:v>El Salvador</c:v>
                </c:pt>
                <c:pt idx="16">
                  <c:v>Guatemala</c:v>
                </c:pt>
                <c:pt idx="17">
                  <c:v>Honduras</c:v>
                </c:pt>
                <c:pt idx="18">
                  <c:v>Nicaragua</c:v>
                </c:pt>
                <c:pt idx="19">
                  <c:v>Venezuela</c:v>
                </c:pt>
              </c:strCache>
            </c:strRef>
          </c:cat>
          <c:val>
            <c:numRef>
              <c:f>'F2.4'!$P$3:$P$22</c:f>
              <c:numCache>
                <c:formatCode>0.0%</c:formatCode>
                <c:ptCount val="20"/>
                <c:pt idx="0">
                  <c:v>2.1167102959621667E-2</c:v>
                </c:pt>
                <c:pt idx="1">
                  <c:v>0.35342886242113897</c:v>
                </c:pt>
                <c:pt idx="2">
                  <c:v>7.1722394660884425E-3</c:v>
                </c:pt>
                <c:pt idx="3">
                  <c:v>0.64070471565821119</c:v>
                </c:pt>
                <c:pt idx="4">
                  <c:v>0.3297396757933474</c:v>
                </c:pt>
                <c:pt idx="5">
                  <c:v>0.15603587752613768</c:v>
                </c:pt>
                <c:pt idx="6">
                  <c:v>1.3045559328243944E-2</c:v>
                </c:pt>
                <c:pt idx="7">
                  <c:v>0.21834895089490963</c:v>
                </c:pt>
                <c:pt idx="8">
                  <c:v>0.25714585993955275</c:v>
                </c:pt>
                <c:pt idx="9">
                  <c:v>0.37298327650862334</c:v>
                </c:pt>
                <c:pt idx="10">
                  <c:v>0.11503020686241239</c:v>
                </c:pt>
                <c:pt idx="11">
                  <c:v>0.22541562198051507</c:v>
                </c:pt>
                <c:pt idx="12">
                  <c:v>0.1713288841446039</c:v>
                </c:pt>
                <c:pt idx="13">
                  <c:v>0.18210271292579083</c:v>
                </c:pt>
                <c:pt idx="14">
                  <c:v>8.704718849456794E-2</c:v>
                </c:pt>
                <c:pt idx="15">
                  <c:v>0.16212094503501628</c:v>
                </c:pt>
                <c:pt idx="16">
                  <c:v>9.4630401674887232E-2</c:v>
                </c:pt>
                <c:pt idx="17">
                  <c:v>6.6915175417374795E-2</c:v>
                </c:pt>
                <c:pt idx="18">
                  <c:v>3.7278816052778163E-2</c:v>
                </c:pt>
                <c:pt idx="19">
                  <c:v>5.0485051454303709E-2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339-49BA-9EF4-2B27B21C9922}"/>
            </c:ext>
          </c:extLst>
        </c:ser>
        <c:ser>
          <c:idx val="3"/>
          <c:order val="3"/>
          <c:tx>
            <c:strRef>
              <c:f>'F2.4'!$Q$2</c:f>
              <c:strCache>
                <c:ptCount val="1"/>
                <c:pt idx="0">
                  <c:v>Vulnerable (between 9 USD and 12.4 USD)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'F2.4'!$A$3:$A$22</c:f>
              <c:strCache>
                <c:ptCount val="20"/>
                <c:pt idx="0">
                  <c:v>Uruguay</c:v>
                </c:pt>
                <c:pt idx="1">
                  <c:v>Chile</c:v>
                </c:pt>
                <c:pt idx="2">
                  <c:v>Brazil</c:v>
                </c:pt>
                <c:pt idx="3">
                  <c:v>Guyana</c:v>
                </c:pt>
                <c:pt idx="4">
                  <c:v>Panama</c:v>
                </c:pt>
                <c:pt idx="5">
                  <c:v>Suriname</c:v>
                </c:pt>
                <c:pt idx="6">
                  <c:v>Argentina</c:v>
                </c:pt>
                <c:pt idx="7">
                  <c:v>Dominican Republic</c:v>
                </c:pt>
                <c:pt idx="8">
                  <c:v>Costa Rica</c:v>
                </c:pt>
                <c:pt idx="9">
                  <c:v>Paraguay</c:v>
                </c:pt>
                <c:pt idx="10">
                  <c:v>Bolivia</c:v>
                </c:pt>
                <c:pt idx="11">
                  <c:v>Ecuador</c:v>
                </c:pt>
                <c:pt idx="12">
                  <c:v>Peru</c:v>
                </c:pt>
                <c:pt idx="13">
                  <c:v>Mexico</c:v>
                </c:pt>
                <c:pt idx="14">
                  <c:v>Colombia</c:v>
                </c:pt>
                <c:pt idx="15">
                  <c:v>El Salvador</c:v>
                </c:pt>
                <c:pt idx="16">
                  <c:v>Guatemala</c:v>
                </c:pt>
                <c:pt idx="17">
                  <c:v>Honduras</c:v>
                </c:pt>
                <c:pt idx="18">
                  <c:v>Nicaragua</c:v>
                </c:pt>
                <c:pt idx="19">
                  <c:v>Venezuela</c:v>
                </c:pt>
              </c:strCache>
            </c:strRef>
          </c:cat>
          <c:val>
            <c:numRef>
              <c:f>'F2.4'!$Q$3:$Q$22</c:f>
              <c:numCache>
                <c:formatCode>0.0%</c:formatCode>
                <c:ptCount val="20"/>
                <c:pt idx="0">
                  <c:v>0.11287466864349846</c:v>
                </c:pt>
                <c:pt idx="1">
                  <c:v>0.14097589611565342</c:v>
                </c:pt>
                <c:pt idx="2">
                  <c:v>2.9493006328122753E-2</c:v>
                </c:pt>
                <c:pt idx="3">
                  <c:v>4.6833235437750087E-2</c:v>
                </c:pt>
                <c:pt idx="4">
                  <c:v>9.6747999084308478E-2</c:v>
                </c:pt>
                <c:pt idx="5">
                  <c:v>8.1740919779109578E-2</c:v>
                </c:pt>
                <c:pt idx="6">
                  <c:v>0.12423140578990427</c:v>
                </c:pt>
                <c:pt idx="7">
                  <c:v>0.12874355148295513</c:v>
                </c:pt>
                <c:pt idx="8">
                  <c:v>0.11712363014462113</c:v>
                </c:pt>
                <c:pt idx="9">
                  <c:v>8.8301861718694918E-2</c:v>
                </c:pt>
                <c:pt idx="10">
                  <c:v>6.6654915454610997E-2</c:v>
                </c:pt>
                <c:pt idx="11">
                  <c:v>8.6169904357539018E-2</c:v>
                </c:pt>
                <c:pt idx="12">
                  <c:v>9.5107308607749186E-2</c:v>
                </c:pt>
                <c:pt idx="13">
                  <c:v>8.4980639685427461E-2</c:v>
                </c:pt>
                <c:pt idx="14">
                  <c:v>4.4609815238169759E-2</c:v>
                </c:pt>
                <c:pt idx="15">
                  <c:v>0.13112046139736466</c:v>
                </c:pt>
                <c:pt idx="16">
                  <c:v>3.1206042388313593E-2</c:v>
                </c:pt>
                <c:pt idx="17">
                  <c:v>3.0953043169907435E-2</c:v>
                </c:pt>
                <c:pt idx="18">
                  <c:v>1.5545479485725711E-2</c:v>
                </c:pt>
                <c:pt idx="19">
                  <c:v>3.7964740544970121E-3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339-49BA-9EF4-2B27B21C9922}"/>
            </c:ext>
          </c:extLst>
        </c:ser>
        <c:ser>
          <c:idx val="4"/>
          <c:order val="4"/>
          <c:tx>
            <c:strRef>
              <c:f>'F2.4'!$R$2</c:f>
              <c:strCache>
                <c:ptCount val="1"/>
                <c:pt idx="0">
                  <c:v>Middle and high-income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'F2.4'!$A$3:$A$22</c:f>
              <c:strCache>
                <c:ptCount val="20"/>
                <c:pt idx="0">
                  <c:v>Uruguay</c:v>
                </c:pt>
                <c:pt idx="1">
                  <c:v>Chile</c:v>
                </c:pt>
                <c:pt idx="2">
                  <c:v>Brazil</c:v>
                </c:pt>
                <c:pt idx="3">
                  <c:v>Guyana</c:v>
                </c:pt>
                <c:pt idx="4">
                  <c:v>Panama</c:v>
                </c:pt>
                <c:pt idx="5">
                  <c:v>Suriname</c:v>
                </c:pt>
                <c:pt idx="6">
                  <c:v>Argentina</c:v>
                </c:pt>
                <c:pt idx="7">
                  <c:v>Dominican Republic</c:v>
                </c:pt>
                <c:pt idx="8">
                  <c:v>Costa Rica</c:v>
                </c:pt>
                <c:pt idx="9">
                  <c:v>Paraguay</c:v>
                </c:pt>
                <c:pt idx="10">
                  <c:v>Bolivia</c:v>
                </c:pt>
                <c:pt idx="11">
                  <c:v>Ecuador</c:v>
                </c:pt>
                <c:pt idx="12">
                  <c:v>Peru</c:v>
                </c:pt>
                <c:pt idx="13">
                  <c:v>Mexico</c:v>
                </c:pt>
                <c:pt idx="14">
                  <c:v>Colombia</c:v>
                </c:pt>
                <c:pt idx="15">
                  <c:v>El Salvador</c:v>
                </c:pt>
                <c:pt idx="16">
                  <c:v>Guatemala</c:v>
                </c:pt>
                <c:pt idx="17">
                  <c:v>Honduras</c:v>
                </c:pt>
                <c:pt idx="18">
                  <c:v>Nicaragua</c:v>
                </c:pt>
                <c:pt idx="19">
                  <c:v>Venezuela</c:v>
                </c:pt>
              </c:strCache>
            </c:strRef>
          </c:cat>
          <c:val>
            <c:numRef>
              <c:f>'F2.4'!$R$3:$R$22</c:f>
              <c:numCache>
                <c:formatCode>0.0%</c:formatCode>
                <c:ptCount val="20"/>
                <c:pt idx="0">
                  <c:v>0.77087173649008656</c:v>
                </c:pt>
                <c:pt idx="1">
                  <c:v>0.40534486660819868</c:v>
                </c:pt>
                <c:pt idx="2">
                  <c:v>0.84867257143179908</c:v>
                </c:pt>
                <c:pt idx="3">
                  <c:v>0.2029382755352469</c:v>
                </c:pt>
                <c:pt idx="4">
                  <c:v>0.41157313222672864</c:v>
                </c:pt>
                <c:pt idx="5">
                  <c:v>0.15951427647254823</c:v>
                </c:pt>
                <c:pt idx="6">
                  <c:v>0.72671901533731043</c:v>
                </c:pt>
                <c:pt idx="7">
                  <c:v>0.40128924632410279</c:v>
                </c:pt>
                <c:pt idx="8">
                  <c:v>0.32832579070234047</c:v>
                </c:pt>
                <c:pt idx="9">
                  <c:v>0.22949846137234786</c:v>
                </c:pt>
                <c:pt idx="10">
                  <c:v>0.31454408588921301</c:v>
                </c:pt>
                <c:pt idx="11">
                  <c:v>0.30498652515765445</c:v>
                </c:pt>
                <c:pt idx="12">
                  <c:v>0.25470525973077796</c:v>
                </c:pt>
                <c:pt idx="13">
                  <c:v>0.19896532267456857</c:v>
                </c:pt>
                <c:pt idx="14">
                  <c:v>0.32904464252862209</c:v>
                </c:pt>
                <c:pt idx="15">
                  <c:v>0.22426219474847298</c:v>
                </c:pt>
                <c:pt idx="16">
                  <c:v>9.9508219959799749E-2</c:v>
                </c:pt>
                <c:pt idx="17">
                  <c:v>8.3898717445193283E-2</c:v>
                </c:pt>
                <c:pt idx="18">
                  <c:v>3.3868038511447929E-2</c:v>
                </c:pt>
                <c:pt idx="19">
                  <c:v>2.6837906891672314E-2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339-49BA-9EF4-2B27B21C9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093656704"/>
        <c:axId val="2093657120"/>
      </c:barChart>
      <c:catAx>
        <c:axId val="2093656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050" b="0" i="0" u="none" strike="noStrike" kern="1200" baseline="0">
                <a:solidFill>
                  <a:schemeClr val="tx2"/>
                </a:solidFill>
                <a:latin typeface="Gotham Medium" pitchFamily="50" charset="0"/>
                <a:ea typeface="+mn-ea"/>
                <a:cs typeface="Gotham Medium" pitchFamily="50" charset="0"/>
              </a:defRPr>
            </a:pPr>
            <a:endParaRPr lang="en-US"/>
          </a:p>
        </c:txPr>
        <c:crossAx val="2093657120"/>
        <c:crosses val="autoZero"/>
        <c:auto val="1"/>
        <c:lblAlgn val="ctr"/>
        <c:lblOffset val="100"/>
        <c:noMultiLvlLbl val="0"/>
      </c:catAx>
      <c:valAx>
        <c:axId val="2093657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2"/>
                    </a:solidFill>
                    <a:latin typeface="Gotham Medium" pitchFamily="50" charset="0"/>
                    <a:ea typeface="+mn-ea"/>
                    <a:cs typeface="Gotham Medium" pitchFamily="50" charset="0"/>
                  </a:defRPr>
                </a:pPr>
                <a:r>
                  <a:rPr lang="en-US"/>
                  <a:t>Share of older population</a:t>
                </a:r>
                <a:r>
                  <a:rPr lang="en-US" baseline="0"/>
                  <a:t> (%)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2"/>
                  </a:solidFill>
                  <a:latin typeface="Gotham Medium" pitchFamily="50" charset="0"/>
                  <a:ea typeface="+mn-ea"/>
                  <a:cs typeface="Gotham Medium" pitchFamily="50" charset="0"/>
                </a:defRPr>
              </a:pPr>
              <a:endParaRPr lang="en-US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2"/>
                </a:solidFill>
                <a:latin typeface="Gotham Medium" pitchFamily="50" charset="0"/>
                <a:ea typeface="+mn-ea"/>
                <a:cs typeface="Gotham Medium" pitchFamily="50" charset="0"/>
              </a:defRPr>
            </a:pPr>
            <a:endParaRPr lang="en-US"/>
          </a:p>
        </c:txPr>
        <c:crossAx val="2093656704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050">
          <a:solidFill>
            <a:schemeClr val="tx2"/>
          </a:solidFill>
          <a:latin typeface="Gotham Medium" pitchFamily="50" charset="0"/>
          <a:cs typeface="Gotham Medium" pitchFamily="50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7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3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3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4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4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1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2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8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9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2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3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0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6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7.xml"/><Relationship Id="rId1" Type="http://schemas.openxmlformats.org/officeDocument/2006/relationships/chart" Target="../charts/chart16.xml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0.xml"/><Relationship Id="rId2" Type="http://schemas.openxmlformats.org/officeDocument/2006/relationships/chart" Target="../charts/chart19.xml"/><Relationship Id="rId1" Type="http://schemas.openxmlformats.org/officeDocument/2006/relationships/chart" Target="../charts/chart18.xml"/><Relationship Id="rId6" Type="http://schemas.openxmlformats.org/officeDocument/2006/relationships/chart" Target="../charts/chart23.xml"/><Relationship Id="rId5" Type="http://schemas.openxmlformats.org/officeDocument/2006/relationships/chart" Target="../charts/chart22.xml"/><Relationship Id="rId4" Type="http://schemas.openxmlformats.org/officeDocument/2006/relationships/chart" Target="../charts/chart21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7.xml"/><Relationship Id="rId7" Type="http://schemas.openxmlformats.org/officeDocument/2006/relationships/chart" Target="../charts/chart31.xml"/><Relationship Id="rId2" Type="http://schemas.openxmlformats.org/officeDocument/2006/relationships/chart" Target="../charts/chart26.xml"/><Relationship Id="rId1" Type="http://schemas.openxmlformats.org/officeDocument/2006/relationships/chart" Target="../charts/chart25.xml"/><Relationship Id="rId6" Type="http://schemas.openxmlformats.org/officeDocument/2006/relationships/chart" Target="../charts/chart30.xml"/><Relationship Id="rId5" Type="http://schemas.openxmlformats.org/officeDocument/2006/relationships/chart" Target="../charts/chart29.xml"/><Relationship Id="rId4" Type="http://schemas.openxmlformats.org/officeDocument/2006/relationships/chart" Target="../charts/chart28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3.xml"/><Relationship Id="rId1" Type="http://schemas.openxmlformats.org/officeDocument/2006/relationships/chart" Target="../charts/chart32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4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5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6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7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8.xml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9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0.xml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2.xml"/><Relationship Id="rId1" Type="http://schemas.openxmlformats.org/officeDocument/2006/relationships/chart" Target="../charts/chart41.xml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3.xml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4.xml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5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6.xml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7.xml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8.xml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9.xml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0.xml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1.xml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2.xml"/></Relationships>
</file>

<file path=xl/drawings/_rels/drawing5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3.xml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4.xml"/></Relationships>
</file>

<file path=xl/drawings/_rels/drawing5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6.xml"/><Relationship Id="rId1" Type="http://schemas.openxmlformats.org/officeDocument/2006/relationships/chart" Target="../charts/chart55.xml"/></Relationships>
</file>

<file path=xl/drawings/_rels/drawing5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7.xml"/></Relationships>
</file>

<file path=xl/drawings/_rels/drawing5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8.xml"/></Relationships>
</file>

<file path=xl/drawings/_rels/drawing5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9.xml"/></Relationships>
</file>

<file path=xl/drawings/_rels/drawing5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1.xml"/><Relationship Id="rId1" Type="http://schemas.openxmlformats.org/officeDocument/2006/relationships/chart" Target="../charts/chart60.xml"/></Relationships>
</file>

<file path=xl/drawings/_rels/drawing5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2.xml"/></Relationships>
</file>

<file path=xl/drawings/_rels/drawing5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84136</xdr:colOff>
      <xdr:row>3</xdr:row>
      <xdr:rowOff>76200</xdr:rowOff>
    </xdr:from>
    <xdr:to>
      <xdr:col>19</xdr:col>
      <xdr:colOff>285750</xdr:colOff>
      <xdr:row>19</xdr:row>
      <xdr:rowOff>19050</xdr:rowOff>
    </xdr:to>
    <xdr:graphicFrame macro="">
      <xdr:nvGraphicFramePr>
        <xdr:cNvPr id="6" name="Chart 2">
          <a:extLst>
            <a:ext uri="{FF2B5EF4-FFF2-40B4-BE49-F238E27FC236}">
              <a16:creationId xmlns:a16="http://schemas.microsoft.com/office/drawing/2014/main" id="{B13E1443-3A91-445C-9811-8AF4B12E8C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134263</xdr:colOff>
      <xdr:row>23</xdr:row>
      <xdr:rowOff>10432</xdr:rowOff>
    </xdr:from>
    <xdr:to>
      <xdr:col>17</xdr:col>
      <xdr:colOff>133350</xdr:colOff>
      <xdr:row>44</xdr:row>
      <xdr:rowOff>122073</xdr:rowOff>
    </xdr:to>
    <xdr:graphicFrame macro="">
      <xdr:nvGraphicFramePr>
        <xdr:cNvPr id="17" name="Chart 1">
          <a:extLst>
            <a:ext uri="{FF2B5EF4-FFF2-40B4-BE49-F238E27FC236}">
              <a16:creationId xmlns:a16="http://schemas.microsoft.com/office/drawing/2014/main" id="{45E178D0-0C10-447C-BF31-305AF1F011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78015</xdr:colOff>
      <xdr:row>44</xdr:row>
      <xdr:rowOff>75582</xdr:rowOff>
    </xdr:from>
    <xdr:to>
      <xdr:col>17</xdr:col>
      <xdr:colOff>190500</xdr:colOff>
      <xdr:row>70</xdr:row>
      <xdr:rowOff>123992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893A0E6-3945-402F-8D9B-8AC192B9709E}"/>
            </a:ext>
            <a:ext uri="{147F2762-F138-4A5C-976F-8EAC2B608ADB}">
              <a16:predDERef xmlns:a16="http://schemas.microsoft.com/office/drawing/2014/main" pred="{8D66E5FB-91A8-43AE-8176-9F43614D49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261880</xdr:colOff>
      <xdr:row>69</xdr:row>
      <xdr:rowOff>16587</xdr:rowOff>
    </xdr:from>
    <xdr:to>
      <xdr:col>17</xdr:col>
      <xdr:colOff>91240</xdr:colOff>
      <xdr:row>93</xdr:row>
      <xdr:rowOff>54509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76836850-D6DB-4EF5-AEFA-D9299DBC18EF}"/>
            </a:ext>
            <a:ext uri="{147F2762-F138-4A5C-976F-8EAC2B608ADB}">
              <a16:predDERef xmlns:a16="http://schemas.microsoft.com/office/drawing/2014/main" pred="{49E77C38-2BD8-4E3F-908D-0256C01748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358226</xdr:colOff>
      <xdr:row>89</xdr:row>
      <xdr:rowOff>53137</xdr:rowOff>
    </xdr:from>
    <xdr:to>
      <xdr:col>16</xdr:col>
      <xdr:colOff>454839</xdr:colOff>
      <xdr:row>94</xdr:row>
      <xdr:rowOff>120636</xdr:rowOff>
    </xdr:to>
    <xdr:grpSp>
      <xdr:nvGrpSpPr>
        <xdr:cNvPr id="5" name="Group 8">
          <a:extLst>
            <a:ext uri="{FF2B5EF4-FFF2-40B4-BE49-F238E27FC236}">
              <a16:creationId xmlns:a16="http://schemas.microsoft.com/office/drawing/2014/main" id="{7093D58A-6D4E-42F2-8B36-FDC372FA6CE8}"/>
            </a:ext>
          </a:extLst>
        </xdr:cNvPr>
        <xdr:cNvGrpSpPr/>
      </xdr:nvGrpSpPr>
      <xdr:grpSpPr>
        <a:xfrm>
          <a:off x="5797001" y="13216687"/>
          <a:ext cx="5583013" cy="781874"/>
          <a:chOff x="7076607" y="4148339"/>
          <a:chExt cx="2746369" cy="1145137"/>
        </a:xfrm>
      </xdr:grpSpPr>
      <xdr:sp macro="" textlink="">
        <xdr:nvSpPr>
          <xdr:cNvPr id="6" name="Rectangle 9">
            <a:extLst>
              <a:ext uri="{FF2B5EF4-FFF2-40B4-BE49-F238E27FC236}">
                <a16:creationId xmlns:a16="http://schemas.microsoft.com/office/drawing/2014/main" id="{B159198B-E65F-4319-B0B2-578F7C31D66B}"/>
              </a:ext>
            </a:extLst>
          </xdr:cNvPr>
          <xdr:cNvSpPr/>
        </xdr:nvSpPr>
        <xdr:spPr>
          <a:xfrm>
            <a:off x="7076607" y="4257207"/>
            <a:ext cx="149901" cy="119921"/>
          </a:xfrm>
          <a:prstGeom prst="rect">
            <a:avLst/>
          </a:prstGeom>
          <a:solidFill>
            <a:schemeClr val="tx2"/>
          </a:solidFill>
          <a:ln>
            <a:solidFill>
              <a:schemeClr val="tx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Y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Y" sz="1400" b="1">
              <a:solidFill>
                <a:schemeClr val="tx2"/>
              </a:solidFill>
              <a:latin typeface="Gotham Book" pitchFamily="50" charset="0"/>
              <a:cs typeface="Gotham Book" pitchFamily="50" charset="0"/>
            </a:endParaRPr>
          </a:p>
        </xdr:txBody>
      </xdr:sp>
      <xdr:sp macro="" textlink="">
        <xdr:nvSpPr>
          <xdr:cNvPr id="7" name="Rectangle 10">
            <a:extLst>
              <a:ext uri="{FF2B5EF4-FFF2-40B4-BE49-F238E27FC236}">
                <a16:creationId xmlns:a16="http://schemas.microsoft.com/office/drawing/2014/main" id="{97A0AC1E-855E-4E52-A7B9-26AF899C8FB8}"/>
              </a:ext>
            </a:extLst>
          </xdr:cNvPr>
          <xdr:cNvSpPr/>
        </xdr:nvSpPr>
        <xdr:spPr>
          <a:xfrm>
            <a:off x="7076607" y="4475188"/>
            <a:ext cx="149901" cy="119921"/>
          </a:xfrm>
          <a:prstGeom prst="rect">
            <a:avLst/>
          </a:prstGeom>
          <a:solidFill>
            <a:schemeClr val="accent3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Y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Y" sz="1400" b="1">
              <a:solidFill>
                <a:schemeClr val="tx2"/>
              </a:solidFill>
              <a:latin typeface="Gotham Book" pitchFamily="50" charset="0"/>
              <a:cs typeface="Gotham Book" pitchFamily="50" charset="0"/>
            </a:endParaRPr>
          </a:p>
        </xdr:txBody>
      </xdr:sp>
      <xdr:sp macro="" textlink="">
        <xdr:nvSpPr>
          <xdr:cNvPr id="8" name="Rectangle 11">
            <a:extLst>
              <a:ext uri="{FF2B5EF4-FFF2-40B4-BE49-F238E27FC236}">
                <a16:creationId xmlns:a16="http://schemas.microsoft.com/office/drawing/2014/main" id="{0ED99C91-9CAE-4437-AFD0-1268CF6B11B2}"/>
              </a:ext>
            </a:extLst>
          </xdr:cNvPr>
          <xdr:cNvSpPr/>
        </xdr:nvSpPr>
        <xdr:spPr>
          <a:xfrm>
            <a:off x="7076607" y="4693169"/>
            <a:ext cx="149901" cy="119921"/>
          </a:xfrm>
          <a:prstGeom prst="rect">
            <a:avLst/>
          </a:prstGeom>
          <a:solidFill>
            <a:schemeClr val="accent5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Y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Y" sz="1400" b="1">
              <a:solidFill>
                <a:schemeClr val="tx2"/>
              </a:solidFill>
              <a:latin typeface="Gotham Book" pitchFamily="50" charset="0"/>
              <a:cs typeface="Gotham Book" pitchFamily="50" charset="0"/>
            </a:endParaRPr>
          </a:p>
        </xdr:txBody>
      </xdr:sp>
      <xdr:sp macro="" textlink="">
        <xdr:nvSpPr>
          <xdr:cNvPr id="9" name="Rectangle 12">
            <a:extLst>
              <a:ext uri="{FF2B5EF4-FFF2-40B4-BE49-F238E27FC236}">
                <a16:creationId xmlns:a16="http://schemas.microsoft.com/office/drawing/2014/main" id="{B190E3C5-2442-4481-AB4B-563BBE0E0019}"/>
              </a:ext>
            </a:extLst>
          </xdr:cNvPr>
          <xdr:cNvSpPr/>
        </xdr:nvSpPr>
        <xdr:spPr>
          <a:xfrm>
            <a:off x="7076607" y="4911150"/>
            <a:ext cx="149901" cy="119921"/>
          </a:xfrm>
          <a:prstGeom prst="rect">
            <a:avLst/>
          </a:prstGeom>
          <a:solidFill>
            <a:schemeClr val="accent4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Y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Y" sz="1400" b="1">
              <a:solidFill>
                <a:schemeClr val="tx2"/>
              </a:solidFill>
              <a:latin typeface="Gotham Book" pitchFamily="50" charset="0"/>
              <a:cs typeface="Gotham Book" pitchFamily="50" charset="0"/>
            </a:endParaRPr>
          </a:p>
        </xdr:txBody>
      </xdr:sp>
      <xdr:sp macro="" textlink="">
        <xdr:nvSpPr>
          <xdr:cNvPr id="10" name="Rectangle 13">
            <a:extLst>
              <a:ext uri="{FF2B5EF4-FFF2-40B4-BE49-F238E27FC236}">
                <a16:creationId xmlns:a16="http://schemas.microsoft.com/office/drawing/2014/main" id="{26E6B67F-4C79-4149-BF68-844F21154D70}"/>
              </a:ext>
            </a:extLst>
          </xdr:cNvPr>
          <xdr:cNvSpPr/>
        </xdr:nvSpPr>
        <xdr:spPr>
          <a:xfrm>
            <a:off x="7076607" y="5129132"/>
            <a:ext cx="149901" cy="119921"/>
          </a:xfrm>
          <a:prstGeom prst="rect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Y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Y" sz="1400" b="1">
              <a:solidFill>
                <a:schemeClr val="tx2"/>
              </a:solidFill>
              <a:latin typeface="Gotham Book" pitchFamily="50" charset="0"/>
              <a:cs typeface="Gotham Book" pitchFamily="50" charset="0"/>
            </a:endParaRPr>
          </a:p>
        </xdr:txBody>
      </xdr:sp>
      <xdr:sp macro="" textlink="">
        <xdr:nvSpPr>
          <xdr:cNvPr id="11" name="TextBox 12">
            <a:extLst>
              <a:ext uri="{FF2B5EF4-FFF2-40B4-BE49-F238E27FC236}">
                <a16:creationId xmlns:a16="http://schemas.microsoft.com/office/drawing/2014/main" id="{FEB72240-B5AE-497F-AD25-6F3DD310F4A9}"/>
              </a:ext>
            </a:extLst>
          </xdr:cNvPr>
          <xdr:cNvSpPr txBox="1"/>
        </xdr:nvSpPr>
        <xdr:spPr>
          <a:xfrm>
            <a:off x="7238815" y="4148339"/>
            <a:ext cx="1093569" cy="275929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Y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Y" sz="900" b="1">
                <a:solidFill>
                  <a:schemeClr val="tx2"/>
                </a:solidFill>
                <a:latin typeface="Gotham Book" pitchFamily="50" charset="0"/>
                <a:cs typeface="Gotham Book" pitchFamily="50" charset="0"/>
              </a:rPr>
              <a:t>Extreme poverty</a:t>
            </a:r>
          </a:p>
        </xdr:txBody>
      </xdr:sp>
      <xdr:sp macro="" textlink="">
        <xdr:nvSpPr>
          <xdr:cNvPr id="12" name="TextBox 13">
            <a:extLst>
              <a:ext uri="{FF2B5EF4-FFF2-40B4-BE49-F238E27FC236}">
                <a16:creationId xmlns:a16="http://schemas.microsoft.com/office/drawing/2014/main" id="{6F2810DD-A53E-49FE-B26A-3466ED363599}"/>
              </a:ext>
            </a:extLst>
          </xdr:cNvPr>
          <xdr:cNvSpPr txBox="1"/>
        </xdr:nvSpPr>
        <xdr:spPr>
          <a:xfrm>
            <a:off x="7233555" y="4376950"/>
            <a:ext cx="604653" cy="275929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Y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Y" sz="900" b="1">
                <a:solidFill>
                  <a:schemeClr val="tx2"/>
                </a:solidFill>
                <a:latin typeface="Gotham Book" pitchFamily="50" charset="0"/>
                <a:cs typeface="Gotham Book" pitchFamily="50" charset="0"/>
              </a:rPr>
              <a:t>Poverty</a:t>
            </a:r>
          </a:p>
        </xdr:txBody>
      </xdr:sp>
      <xdr:sp macro="" textlink="">
        <xdr:nvSpPr>
          <xdr:cNvPr id="13" name="TextBox 14">
            <a:extLst>
              <a:ext uri="{FF2B5EF4-FFF2-40B4-BE49-F238E27FC236}">
                <a16:creationId xmlns:a16="http://schemas.microsoft.com/office/drawing/2014/main" id="{28DF7A9C-4843-4DED-8DAB-AC3568EC4BC1}"/>
              </a:ext>
            </a:extLst>
          </xdr:cNvPr>
          <xdr:cNvSpPr txBox="1"/>
        </xdr:nvSpPr>
        <xdr:spPr>
          <a:xfrm>
            <a:off x="7221248" y="4595635"/>
            <a:ext cx="1835759" cy="275929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Y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Y" sz="900" b="1">
                <a:solidFill>
                  <a:schemeClr val="tx2"/>
                </a:solidFill>
                <a:latin typeface="Gotham Book" pitchFamily="50" charset="0"/>
                <a:cs typeface="Gotham Book" pitchFamily="50" charset="0"/>
              </a:rPr>
              <a:t>Vulnerable 1 (less than 9 USD)</a:t>
            </a:r>
          </a:p>
        </xdr:txBody>
      </xdr:sp>
      <xdr:sp macro="" textlink="">
        <xdr:nvSpPr>
          <xdr:cNvPr id="14" name="TextBox 15">
            <a:extLst>
              <a:ext uri="{FF2B5EF4-FFF2-40B4-BE49-F238E27FC236}">
                <a16:creationId xmlns:a16="http://schemas.microsoft.com/office/drawing/2014/main" id="{2E4F490C-E151-46AC-907E-EE8E36087614}"/>
              </a:ext>
            </a:extLst>
          </xdr:cNvPr>
          <xdr:cNvSpPr txBox="1"/>
        </xdr:nvSpPr>
        <xdr:spPr>
          <a:xfrm>
            <a:off x="7217776" y="4798865"/>
            <a:ext cx="2605200" cy="275929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Y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Y" sz="900" b="1">
                <a:solidFill>
                  <a:schemeClr val="tx2"/>
                </a:solidFill>
                <a:latin typeface="Gotham Book" pitchFamily="50" charset="0"/>
                <a:cs typeface="Gotham Book" pitchFamily="50" charset="0"/>
              </a:rPr>
              <a:t>Vulnerable 2 (between 9 USD and 12.4 USD)</a:t>
            </a:r>
          </a:p>
        </xdr:txBody>
      </xdr:sp>
      <xdr:sp macro="" textlink="">
        <xdr:nvSpPr>
          <xdr:cNvPr id="15" name="TextBox 16">
            <a:extLst>
              <a:ext uri="{FF2B5EF4-FFF2-40B4-BE49-F238E27FC236}">
                <a16:creationId xmlns:a16="http://schemas.microsoft.com/office/drawing/2014/main" id="{E675940B-D000-4EFD-879D-34B886C69C64}"/>
              </a:ext>
            </a:extLst>
          </xdr:cNvPr>
          <xdr:cNvSpPr txBox="1"/>
        </xdr:nvSpPr>
        <xdr:spPr>
          <a:xfrm>
            <a:off x="7223035" y="5017547"/>
            <a:ext cx="1516762" cy="275929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Y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Y" sz="900" b="1">
                <a:solidFill>
                  <a:schemeClr val="tx2"/>
                </a:solidFill>
                <a:latin typeface="Gotham Book" pitchFamily="50" charset="0"/>
                <a:cs typeface="Gotham Book" pitchFamily="50" charset="0"/>
              </a:rPr>
              <a:t>Middle and high-income</a:t>
            </a:r>
          </a:p>
        </xdr:txBody>
      </xdr:sp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132442</xdr:colOff>
      <xdr:row>26</xdr:row>
      <xdr:rowOff>122463</xdr:rowOff>
    </xdr:from>
    <xdr:to>
      <xdr:col>5</xdr:col>
      <xdr:colOff>151123</xdr:colOff>
      <xdr:row>49</xdr:row>
      <xdr:rowOff>66225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48A607E-7DFE-44B7-9D50-40950C488D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200933</xdr:colOff>
      <xdr:row>26</xdr:row>
      <xdr:rowOff>136072</xdr:rowOff>
    </xdr:from>
    <xdr:to>
      <xdr:col>12</xdr:col>
      <xdr:colOff>430978</xdr:colOff>
      <xdr:row>49</xdr:row>
      <xdr:rowOff>26312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5328E4B-BF72-4E62-95B2-B365491672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74385</xdr:colOff>
      <xdr:row>47</xdr:row>
      <xdr:rowOff>105682</xdr:rowOff>
    </xdr:from>
    <xdr:to>
      <xdr:col>5</xdr:col>
      <xdr:colOff>89891</xdr:colOff>
      <xdr:row>69</xdr:row>
      <xdr:rowOff>69401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DB336096-8BF1-4622-A8E2-C968CC7EA6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216355</xdr:colOff>
      <xdr:row>48</xdr:row>
      <xdr:rowOff>69396</xdr:rowOff>
    </xdr:from>
    <xdr:to>
      <xdr:col>12</xdr:col>
      <xdr:colOff>452296</xdr:colOff>
      <xdr:row>70</xdr:row>
      <xdr:rowOff>20414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6B45CA27-4E14-45E9-856D-2E8B396627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68</xdr:row>
      <xdr:rowOff>27214</xdr:rowOff>
    </xdr:from>
    <xdr:to>
      <xdr:col>5</xdr:col>
      <xdr:colOff>9156</xdr:colOff>
      <xdr:row>89</xdr:row>
      <xdr:rowOff>130179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AFAD612E-473F-4C3F-8FB4-A944945BCB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</xdr:col>
      <xdr:colOff>261257</xdr:colOff>
      <xdr:row>68</xdr:row>
      <xdr:rowOff>27216</xdr:rowOff>
    </xdr:from>
    <xdr:to>
      <xdr:col>13</xdr:col>
      <xdr:colOff>19587</xdr:colOff>
      <xdr:row>89</xdr:row>
      <xdr:rowOff>114306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7CBEE66-E2A8-47E5-82EF-3A14833A82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0.19616</cdr:x>
      <cdr:y>0.02747</cdr:y>
    </cdr:from>
    <cdr:to>
      <cdr:x>0.85095</cdr:x>
      <cdr:y>0.2035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342C41E9-4135-4396-8787-836077BA0D31}"/>
            </a:ext>
          </a:extLst>
        </cdr:cNvPr>
        <cdr:cNvSpPr txBox="1"/>
      </cdr:nvSpPr>
      <cdr:spPr>
        <a:xfrm xmlns:a="http://schemas.openxmlformats.org/drawingml/2006/main">
          <a:off x="668565" y="74423"/>
          <a:ext cx="2231657" cy="47689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000" baseline="0">
              <a:solidFill>
                <a:schemeClr val="tx2"/>
              </a:solidFill>
              <a:latin typeface="Gotham Medium" pitchFamily="50" charset="0"/>
              <a:cs typeface="Gotham Medium" pitchFamily="50" charset="0"/>
            </a:rPr>
            <a:t>2000</a:t>
          </a:r>
          <a:endParaRPr lang="en-US" sz="1000">
            <a:solidFill>
              <a:schemeClr val="tx2"/>
            </a:solidFill>
            <a:latin typeface="Gotham Medium" pitchFamily="50" charset="0"/>
            <a:cs typeface="Gotham Medium" pitchFamily="50" charset="0"/>
          </a:endParaRPr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0.19616</cdr:x>
      <cdr:y>0.02747</cdr:y>
    </cdr:from>
    <cdr:to>
      <cdr:x>0.85095</cdr:x>
      <cdr:y>0.2035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342C41E9-4135-4396-8787-836077BA0D31}"/>
            </a:ext>
          </a:extLst>
        </cdr:cNvPr>
        <cdr:cNvSpPr txBox="1"/>
      </cdr:nvSpPr>
      <cdr:spPr>
        <a:xfrm xmlns:a="http://schemas.openxmlformats.org/drawingml/2006/main">
          <a:off x="668565" y="74423"/>
          <a:ext cx="2231657" cy="47689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000" baseline="0">
              <a:solidFill>
                <a:schemeClr val="tx2"/>
              </a:solidFill>
              <a:latin typeface="Gotham Medium" pitchFamily="50" charset="0"/>
              <a:cs typeface="Gotham Medium" pitchFamily="50" charset="0"/>
            </a:rPr>
            <a:t>2019</a:t>
          </a:r>
          <a:endParaRPr lang="en-US" sz="1000">
            <a:solidFill>
              <a:schemeClr val="tx2"/>
            </a:solidFill>
            <a:latin typeface="Gotham Medium" pitchFamily="50" charset="0"/>
            <a:cs typeface="Gotham Medium" pitchFamily="50" charset="0"/>
          </a:endParaRPr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0.19616</cdr:x>
      <cdr:y>0.02747</cdr:y>
    </cdr:from>
    <cdr:to>
      <cdr:x>0.85095</cdr:x>
      <cdr:y>0.2035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342C41E9-4135-4396-8787-836077BA0D31}"/>
            </a:ext>
          </a:extLst>
        </cdr:cNvPr>
        <cdr:cNvSpPr txBox="1"/>
      </cdr:nvSpPr>
      <cdr:spPr>
        <a:xfrm xmlns:a="http://schemas.openxmlformats.org/drawingml/2006/main">
          <a:off x="668565" y="74423"/>
          <a:ext cx="2231657" cy="47689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000" baseline="0">
              <a:solidFill>
                <a:schemeClr val="tx2"/>
              </a:solidFill>
              <a:latin typeface="Gotham Medium" pitchFamily="50" charset="0"/>
              <a:cs typeface="Gotham Medium" pitchFamily="50" charset="0"/>
            </a:rPr>
            <a:t>2000</a:t>
          </a:r>
          <a:endParaRPr lang="en-US" sz="1000">
            <a:solidFill>
              <a:schemeClr val="tx2"/>
            </a:solidFill>
            <a:latin typeface="Gotham Medium" pitchFamily="50" charset="0"/>
            <a:cs typeface="Gotham Medium" pitchFamily="50" charset="0"/>
          </a:endParaRPr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0.19616</cdr:x>
      <cdr:y>0.02747</cdr:y>
    </cdr:from>
    <cdr:to>
      <cdr:x>0.85095</cdr:x>
      <cdr:y>0.2035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342C41E9-4135-4396-8787-836077BA0D31}"/>
            </a:ext>
          </a:extLst>
        </cdr:cNvPr>
        <cdr:cNvSpPr txBox="1"/>
      </cdr:nvSpPr>
      <cdr:spPr>
        <a:xfrm xmlns:a="http://schemas.openxmlformats.org/drawingml/2006/main">
          <a:off x="668565" y="74423"/>
          <a:ext cx="2231657" cy="47689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000" baseline="0">
              <a:solidFill>
                <a:schemeClr val="tx2"/>
              </a:solidFill>
              <a:latin typeface="Gotham Medium" pitchFamily="50" charset="0"/>
              <a:cs typeface="Gotham Medium" pitchFamily="50" charset="0"/>
            </a:rPr>
            <a:t>2019</a:t>
          </a:r>
          <a:endParaRPr lang="en-US" sz="1000">
            <a:solidFill>
              <a:schemeClr val="tx2"/>
            </a:solidFill>
            <a:latin typeface="Gotham Medium" pitchFamily="50" charset="0"/>
            <a:cs typeface="Gotham Medium" pitchFamily="50" charset="0"/>
          </a:endParaRPr>
        </a:p>
      </cdr:txBody>
    </cdr:sp>
  </cdr:relSizeAnchor>
</c:userShapes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0.19616</cdr:x>
      <cdr:y>0.02747</cdr:y>
    </cdr:from>
    <cdr:to>
      <cdr:x>0.85095</cdr:x>
      <cdr:y>0.2035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342C41E9-4135-4396-8787-836077BA0D31}"/>
            </a:ext>
          </a:extLst>
        </cdr:cNvPr>
        <cdr:cNvSpPr txBox="1"/>
      </cdr:nvSpPr>
      <cdr:spPr>
        <a:xfrm xmlns:a="http://schemas.openxmlformats.org/drawingml/2006/main">
          <a:off x="668565" y="74423"/>
          <a:ext cx="2231657" cy="47689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000" baseline="0">
              <a:solidFill>
                <a:schemeClr val="tx2"/>
              </a:solidFill>
              <a:latin typeface="Gotham Medium" pitchFamily="50" charset="0"/>
              <a:cs typeface="Gotham Medium" pitchFamily="50" charset="0"/>
            </a:rPr>
            <a:t>2000</a:t>
          </a:r>
          <a:endParaRPr lang="en-US" sz="1000">
            <a:solidFill>
              <a:schemeClr val="tx2"/>
            </a:solidFill>
            <a:latin typeface="Gotham Medium" pitchFamily="50" charset="0"/>
            <a:cs typeface="Gotham Medium" pitchFamily="50" charset="0"/>
          </a:endParaRPr>
        </a:p>
      </cdr:txBody>
    </cdr:sp>
  </cdr:relSizeAnchor>
</c:userShapes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0.19616</cdr:x>
      <cdr:y>0.02747</cdr:y>
    </cdr:from>
    <cdr:to>
      <cdr:x>0.85095</cdr:x>
      <cdr:y>0.2035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342C41E9-4135-4396-8787-836077BA0D31}"/>
            </a:ext>
          </a:extLst>
        </cdr:cNvPr>
        <cdr:cNvSpPr txBox="1"/>
      </cdr:nvSpPr>
      <cdr:spPr>
        <a:xfrm xmlns:a="http://schemas.openxmlformats.org/drawingml/2006/main">
          <a:off x="668565" y="74423"/>
          <a:ext cx="2231657" cy="47689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000" baseline="0">
              <a:solidFill>
                <a:schemeClr val="tx2"/>
              </a:solidFill>
              <a:latin typeface="Gotham Medium" pitchFamily="50" charset="0"/>
              <a:cs typeface="Gotham Medium" pitchFamily="50" charset="0"/>
            </a:rPr>
            <a:t>2019</a:t>
          </a:r>
          <a:endParaRPr lang="en-US" sz="1000">
            <a:solidFill>
              <a:schemeClr val="tx2"/>
            </a:solidFill>
            <a:latin typeface="Gotham Medium" pitchFamily="50" charset="0"/>
            <a:cs typeface="Gotham Medium" pitchFamily="50" charset="0"/>
          </a:endParaRPr>
        </a:p>
      </cdr:txBody>
    </cdr:sp>
  </cdr:relSizeAnchor>
</c:userShapes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377827</xdr:colOff>
      <xdr:row>4</xdr:row>
      <xdr:rowOff>157958</xdr:rowOff>
    </xdr:from>
    <xdr:to>
      <xdr:col>30</xdr:col>
      <xdr:colOff>258763</xdr:colOff>
      <xdr:row>24</xdr:row>
      <xdr:rowOff>157956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4264A1E-C9D4-4AE0-AAF2-895A6DB13E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464343</xdr:colOff>
      <xdr:row>27</xdr:row>
      <xdr:rowOff>35718</xdr:rowOff>
    </xdr:from>
    <xdr:to>
      <xdr:col>30</xdr:col>
      <xdr:colOff>297656</xdr:colOff>
      <xdr:row>45</xdr:row>
      <xdr:rowOff>130968</xdr:rowOff>
    </xdr:to>
    <xdr:graphicFrame macro="">
      <xdr:nvGraphicFramePr>
        <xdr:cNvPr id="3" name="Chart 4">
          <a:extLst>
            <a:ext uri="{FF2B5EF4-FFF2-40B4-BE49-F238E27FC236}">
              <a16:creationId xmlns:a16="http://schemas.microsoft.com/office/drawing/2014/main" id="{A5E532F0-7B90-4F29-933B-7253B673690C}"/>
            </a:ext>
            <a:ext uri="{147F2762-F138-4A5C-976F-8EAC2B608ADB}">
              <a16:predDERef xmlns:a16="http://schemas.microsoft.com/office/drawing/2014/main" pred="{64264A1E-C9D4-4AE0-AAF2-895A6DB13E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5</xdr:row>
      <xdr:rowOff>-1</xdr:rowOff>
    </xdr:from>
    <xdr:to>
      <xdr:col>18</xdr:col>
      <xdr:colOff>533400</xdr:colOff>
      <xdr:row>20</xdr:row>
      <xdr:rowOff>-1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469E851-904D-49B0-850E-D0A5A4BFC11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59283</xdr:colOff>
      <xdr:row>18</xdr:row>
      <xdr:rowOff>152972</xdr:rowOff>
    </xdr:from>
    <xdr:to>
      <xdr:col>19</xdr:col>
      <xdr:colOff>66830</xdr:colOff>
      <xdr:row>33</xdr:row>
      <xdr:rowOff>152972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4D52960-6653-4DC2-A4E4-85628FD4CBCD}"/>
            </a:ext>
            <a:ext uri="{147F2762-F138-4A5C-976F-8EAC2B608ADB}">
              <a16:predDERef xmlns:a16="http://schemas.microsoft.com/office/drawing/2014/main" pred="{F469E851-904D-49B0-850E-D0A5A4BFC11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62458</xdr:colOff>
      <xdr:row>33</xdr:row>
      <xdr:rowOff>28053</xdr:rowOff>
    </xdr:from>
    <xdr:to>
      <xdr:col>19</xdr:col>
      <xdr:colOff>70005</xdr:colOff>
      <xdr:row>48</xdr:row>
      <xdr:rowOff>18021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5DB22AE3-6C9A-44CD-8D82-4F6F49BDDBEF}"/>
            </a:ext>
            <a:ext uri="{147F2762-F138-4A5C-976F-8EAC2B608ADB}">
              <a16:predDERef xmlns:a16="http://schemas.microsoft.com/office/drawing/2014/main" pred="{A4D52960-6653-4DC2-A4E4-85628FD4CB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19</xdr:col>
      <xdr:colOff>21801</xdr:colOff>
      <xdr:row>4</xdr:row>
      <xdr:rowOff>96091</xdr:rowOff>
    </xdr:from>
    <xdr:to>
      <xdr:col>26</xdr:col>
      <xdr:colOff>19080</xdr:colOff>
      <xdr:row>19</xdr:row>
      <xdr:rowOff>96091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4E4DEEDC-BBA2-4A34-8B49-4F6A0CA58AB5}"/>
            </a:ext>
            <a:ext uri="{147F2762-F138-4A5C-976F-8EAC2B608ADB}">
              <a16:predDERef xmlns:a16="http://schemas.microsoft.com/office/drawing/2014/main" pred="{5DB22AE3-6C9A-44CD-8D82-4F6F49BDDB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19</xdr:col>
      <xdr:colOff>0</xdr:colOff>
      <xdr:row>19</xdr:row>
      <xdr:rowOff>140533</xdr:rowOff>
    </xdr:from>
    <xdr:to>
      <xdr:col>26</xdr:col>
      <xdr:colOff>4372</xdr:colOff>
      <xdr:row>34</xdr:row>
      <xdr:rowOff>140534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A004CB36-3B5E-47E7-98BF-415E04380E3F}"/>
            </a:ext>
            <a:ext uri="{147F2762-F138-4A5C-976F-8EAC2B608ADB}">
              <a16:predDERef xmlns:a16="http://schemas.microsoft.com/office/drawing/2014/main" pred="{4E4DEEDC-BBA2-4A34-8B49-4F6A0CA58A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405984</xdr:colOff>
      <xdr:row>34</xdr:row>
      <xdr:rowOff>93688</xdr:rowOff>
    </xdr:from>
    <xdr:to>
      <xdr:col>25</xdr:col>
      <xdr:colOff>410356</xdr:colOff>
      <xdr:row>49</xdr:row>
      <xdr:rowOff>80482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49792D86-9D0A-4127-AB36-B3B1B0579C20}"/>
            </a:ext>
            <a:ext uri="{147F2762-F138-4A5C-976F-8EAC2B608ADB}">
              <a16:predDERef xmlns:a16="http://schemas.microsoft.com/office/drawing/2014/main" pred="{A004CB36-3B5E-47E7-98BF-415E04380E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0.11168</cdr:y>
    </cdr:from>
    <cdr:to>
      <cdr:x>0.09951</cdr:x>
      <cdr:y>0.62192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C100F153-6F59-43F4-A2B4-A397F61C6D86}"/>
            </a:ext>
          </a:extLst>
        </cdr:cNvPr>
        <cdr:cNvSpPr txBox="1"/>
      </cdr:nvSpPr>
      <cdr:spPr>
        <a:xfrm xmlns:a="http://schemas.openxmlformats.org/drawingml/2006/main" rot="16200000">
          <a:off x="-693710" y="1112810"/>
          <a:ext cx="1914884" cy="52746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900">
              <a:solidFill>
                <a:schemeClr val="bg1">
                  <a:lumMod val="50000"/>
                </a:schemeClr>
              </a:solidFill>
              <a:latin typeface="Gotham Medium" pitchFamily="50" charset="0"/>
              <a:cs typeface="Gotham Medium" pitchFamily="50" charset="0"/>
            </a:rPr>
            <a:t>Share of population (%)</a:t>
          </a:r>
        </a:p>
      </cdr:txBody>
    </cdr:sp>
  </cdr:relSizeAnchor>
</c:userShapes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314778</xdr:colOff>
      <xdr:row>2</xdr:row>
      <xdr:rowOff>160563</xdr:rowOff>
    </xdr:from>
    <xdr:to>
      <xdr:col>22</xdr:col>
      <xdr:colOff>217714</xdr:colOff>
      <xdr:row>32</xdr:row>
      <xdr:rowOff>66222</xdr:rowOff>
    </xdr:to>
    <xdr:graphicFrame macro="">
      <xdr:nvGraphicFramePr>
        <xdr:cNvPr id="3" name="Chart 1">
          <a:extLst>
            <a:ext uri="{FF2B5EF4-FFF2-40B4-BE49-F238E27FC236}">
              <a16:creationId xmlns:a16="http://schemas.microsoft.com/office/drawing/2014/main" id="{29464072-493F-446E-B387-3C9C156E8C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5</xdr:row>
      <xdr:rowOff>-1</xdr:rowOff>
    </xdr:from>
    <xdr:to>
      <xdr:col>18</xdr:col>
      <xdr:colOff>533400</xdr:colOff>
      <xdr:row>20</xdr:row>
      <xdr:rowOff>-1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7635B31-8609-4519-A088-0FFD6E5B8F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228146</xdr:colOff>
      <xdr:row>19</xdr:row>
      <xdr:rowOff>149677</xdr:rowOff>
    </xdr:from>
    <xdr:to>
      <xdr:col>19</xdr:col>
      <xdr:colOff>229053</xdr:colOff>
      <xdr:row>34</xdr:row>
      <xdr:rowOff>149678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0BFA84D-D419-4357-B2AC-031A6941938C}"/>
            </a:ext>
            <a:ext uri="{147F2762-F138-4A5C-976F-8EAC2B608ADB}">
              <a16:predDERef xmlns:a16="http://schemas.microsoft.com/office/drawing/2014/main" pred="{47635B31-8609-4519-A088-0FFD6E5B8F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272143</xdr:colOff>
      <xdr:row>35</xdr:row>
      <xdr:rowOff>112031</xdr:rowOff>
    </xdr:from>
    <xdr:to>
      <xdr:col>19</xdr:col>
      <xdr:colOff>266700</xdr:colOff>
      <xdr:row>49</xdr:row>
      <xdr:rowOff>106134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2C6EB525-40E3-4C36-940C-CC4F293316FB}"/>
            </a:ext>
            <a:ext uri="{147F2762-F138-4A5C-976F-8EAC2B608ADB}">
              <a16:predDERef xmlns:a16="http://schemas.microsoft.com/office/drawing/2014/main" pred="{70BFA84D-D419-4357-B2AC-031A694193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19</xdr:col>
      <xdr:colOff>27214</xdr:colOff>
      <xdr:row>4</xdr:row>
      <xdr:rowOff>122465</xdr:rowOff>
    </xdr:from>
    <xdr:to>
      <xdr:col>26</xdr:col>
      <xdr:colOff>21771</xdr:colOff>
      <xdr:row>19</xdr:row>
      <xdr:rowOff>122465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EC9BC135-6DB8-4968-9047-CF41345D7D2C}"/>
            </a:ext>
            <a:ext uri="{147F2762-F138-4A5C-976F-8EAC2B608ADB}">
              <a16:predDERef xmlns:a16="http://schemas.microsoft.com/office/drawing/2014/main" pred="{2C6EB525-40E3-4C36-940C-CC4F293316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19</xdr:col>
      <xdr:colOff>136072</xdr:colOff>
      <xdr:row>19</xdr:row>
      <xdr:rowOff>136071</xdr:rowOff>
    </xdr:from>
    <xdr:to>
      <xdr:col>26</xdr:col>
      <xdr:colOff>130629</xdr:colOff>
      <xdr:row>34</xdr:row>
      <xdr:rowOff>136072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9E7EB6EA-0899-4C01-8449-3A45A9E4E6AD}"/>
            </a:ext>
            <a:ext uri="{147F2762-F138-4A5C-976F-8EAC2B608ADB}">
              <a16:predDERef xmlns:a16="http://schemas.microsoft.com/office/drawing/2014/main" pred="{EC9BC135-6DB8-4968-9047-CF41345D7D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20</xdr:col>
      <xdr:colOff>3175</xdr:colOff>
      <xdr:row>35</xdr:row>
      <xdr:rowOff>92075</xdr:rowOff>
    </xdr:from>
    <xdr:to>
      <xdr:col>26</xdr:col>
      <xdr:colOff>457200</xdr:colOff>
      <xdr:row>49</xdr:row>
      <xdr:rowOff>89353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399CC1E3-270E-47C0-9D74-B9A7077F789F}"/>
            </a:ext>
            <a:ext uri="{147F2762-F138-4A5C-976F-8EAC2B608ADB}">
              <a16:predDERef xmlns:a16="http://schemas.microsoft.com/office/drawing/2014/main" pred="{9E7EB6EA-0899-4C01-8449-3A45A9E4E6A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12</xdr:col>
      <xdr:colOff>29936</xdr:colOff>
      <xdr:row>4</xdr:row>
      <xdr:rowOff>176892</xdr:rowOff>
    </xdr:from>
    <xdr:to>
      <xdr:col>19</xdr:col>
      <xdr:colOff>24493</xdr:colOff>
      <xdr:row>19</xdr:row>
      <xdr:rowOff>174170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D78AB0DB-BC84-40B2-8116-D2D78FC526E4}"/>
            </a:ext>
            <a:ext uri="{147F2762-F138-4A5C-976F-8EAC2B608ADB}">
              <a16:predDERef xmlns:a16="http://schemas.microsoft.com/office/drawing/2014/main" pred="{399CC1E3-270E-47C0-9D74-B9A7077F78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251526</xdr:colOff>
      <xdr:row>5</xdr:row>
      <xdr:rowOff>15862</xdr:rowOff>
    </xdr:from>
    <xdr:to>
      <xdr:col>20</xdr:col>
      <xdr:colOff>390071</xdr:colOff>
      <xdr:row>30</xdr:row>
      <xdr:rowOff>193800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02206AA-26CD-4FDB-95F1-373AA0D768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23</xdr:col>
      <xdr:colOff>112596</xdr:colOff>
      <xdr:row>4</xdr:row>
      <xdr:rowOff>134173</xdr:rowOff>
    </xdr:from>
    <xdr:to>
      <xdr:col>34</xdr:col>
      <xdr:colOff>326765</xdr:colOff>
      <xdr:row>30</xdr:row>
      <xdr:rowOff>141468</xdr:rowOff>
    </xdr:to>
    <xdr:graphicFrame macro="">
      <xdr:nvGraphicFramePr>
        <xdr:cNvPr id="61" name="Chart 2">
          <a:extLst>
            <a:ext uri="{FF2B5EF4-FFF2-40B4-BE49-F238E27FC236}">
              <a16:creationId xmlns:a16="http://schemas.microsoft.com/office/drawing/2014/main" id="{45F0A4A6-E83C-4436-A055-BC3FC2D6CE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431799</xdr:colOff>
      <xdr:row>3</xdr:row>
      <xdr:rowOff>23813</xdr:rowOff>
    </xdr:from>
    <xdr:to>
      <xdr:col>20</xdr:col>
      <xdr:colOff>136298</xdr:colOff>
      <xdr:row>29</xdr:row>
      <xdr:rowOff>108630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E45CD397-8701-45B2-8AB5-8EECBD0442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733425</xdr:colOff>
      <xdr:row>2</xdr:row>
      <xdr:rowOff>19050</xdr:rowOff>
    </xdr:from>
    <xdr:to>
      <xdr:col>11</xdr:col>
      <xdr:colOff>0</xdr:colOff>
      <xdr:row>26</xdr:row>
      <xdr:rowOff>133350</xdr:rowOff>
    </xdr:to>
    <xdr:graphicFrame macro="">
      <xdr:nvGraphicFramePr>
        <xdr:cNvPr id="8" name="Chart 1">
          <a:extLst>
            <a:ext uri="{FF2B5EF4-FFF2-40B4-BE49-F238E27FC236}">
              <a16:creationId xmlns:a16="http://schemas.microsoft.com/office/drawing/2014/main" id="{A2248E19-76FC-449F-AB57-3CE8ED3669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115455</xdr:colOff>
      <xdr:row>4</xdr:row>
      <xdr:rowOff>9815</xdr:rowOff>
    </xdr:from>
    <xdr:to>
      <xdr:col>16</xdr:col>
      <xdr:colOff>375227</xdr:colOff>
      <xdr:row>31</xdr:row>
      <xdr:rowOff>14433</xdr:rowOff>
    </xdr:to>
    <xdr:graphicFrame macro="">
      <xdr:nvGraphicFramePr>
        <xdr:cNvPr id="5" name="Chart 1">
          <a:extLst>
            <a:ext uri="{FF2B5EF4-FFF2-40B4-BE49-F238E27FC236}">
              <a16:creationId xmlns:a16="http://schemas.microsoft.com/office/drawing/2014/main" id="{6663D966-7548-4585-A34C-3AB72098C2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204881</xdr:colOff>
      <xdr:row>1</xdr:row>
      <xdr:rowOff>373529</xdr:rowOff>
    </xdr:from>
    <xdr:to>
      <xdr:col>16</xdr:col>
      <xdr:colOff>453092</xdr:colOff>
      <xdr:row>17</xdr:row>
      <xdr:rowOff>153707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1F399430-4039-4CFD-A7B9-03A788A41837}"/>
            </a:ext>
            <a:ext uri="{147F2762-F138-4A5C-976F-8EAC2B608ADB}">
              <a16:predDERef xmlns:a16="http://schemas.microsoft.com/office/drawing/2014/main" pred="{EEF742BF-7267-41D9-931F-818A4B5C73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145141</xdr:colOff>
      <xdr:row>2</xdr:row>
      <xdr:rowOff>206675</xdr:rowOff>
    </xdr:from>
    <xdr:to>
      <xdr:col>26</xdr:col>
      <xdr:colOff>66076</xdr:colOff>
      <xdr:row>29</xdr:row>
      <xdr:rowOff>143332</xdr:rowOff>
    </xdr:to>
    <xdr:graphicFrame macro="">
      <xdr:nvGraphicFramePr>
        <xdr:cNvPr id="10" name="Chart 2">
          <a:extLst>
            <a:ext uri="{FF2B5EF4-FFF2-40B4-BE49-F238E27FC236}">
              <a16:creationId xmlns:a16="http://schemas.microsoft.com/office/drawing/2014/main" id="{0DD8A9C5-EA2B-49C0-B217-37D427D90072}"/>
            </a:ext>
            <a:ext uri="{147F2762-F138-4A5C-976F-8EAC2B608ADB}">
              <a16:predDERef xmlns:a16="http://schemas.microsoft.com/office/drawing/2014/main" pred="{BBD259FB-414E-4F4E-AA41-0422BF7384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8.xml><?xml version="1.0" encoding="utf-8"?>
<c:userShapes xmlns:c="http://schemas.openxmlformats.org/drawingml/2006/chart">
  <cdr:relSizeAnchor xmlns:cdr="http://schemas.openxmlformats.org/drawingml/2006/chartDrawing">
    <cdr:from>
      <cdr:x>0.12097</cdr:x>
      <cdr:y>0.18143</cdr:y>
    </cdr:from>
    <cdr:to>
      <cdr:x>0.42493</cdr:x>
      <cdr:y>0.30358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4A47A8F6-5B28-4231-B148-8BBBC5190987}"/>
            </a:ext>
          </a:extLst>
        </cdr:cNvPr>
        <cdr:cNvSpPr txBox="1"/>
      </cdr:nvSpPr>
      <cdr:spPr>
        <a:xfrm xmlns:a="http://schemas.openxmlformats.org/drawingml/2006/main">
          <a:off x="837458" y="663092"/>
          <a:ext cx="2104273" cy="44643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050">
              <a:solidFill>
                <a:schemeClr val="bg1">
                  <a:lumMod val="50000"/>
                </a:schemeClr>
              </a:solidFill>
              <a:latin typeface="Gotham Medium" pitchFamily="50" charset="0"/>
              <a:cs typeface="Gotham Medium" pitchFamily="50" charset="0"/>
            </a:rPr>
            <a:t>LAC'S Average 68.8%</a:t>
          </a:r>
        </a:p>
      </cdr:txBody>
    </cdr:sp>
  </cdr:relSizeAnchor>
  <cdr:relSizeAnchor xmlns:cdr="http://schemas.openxmlformats.org/drawingml/2006/chartDrawing">
    <cdr:from>
      <cdr:x>0.77796</cdr:x>
      <cdr:y>0.93554</cdr:y>
    </cdr:from>
    <cdr:to>
      <cdr:x>0.95803</cdr:x>
      <cdr:y>0.97184</cdr:y>
    </cdr:to>
    <cdr:sp macro="" textlink="">
      <cdr:nvSpPr>
        <cdr:cNvPr id="3" name="Rectangle 2">
          <a:extLst xmlns:a="http://schemas.openxmlformats.org/drawingml/2006/main">
            <a:ext uri="{FF2B5EF4-FFF2-40B4-BE49-F238E27FC236}">
              <a16:creationId xmlns:a16="http://schemas.microsoft.com/office/drawing/2014/main" id="{6799743D-3B58-4F78-9C78-01B988405617}"/>
            </a:ext>
          </a:extLst>
        </cdr:cNvPr>
        <cdr:cNvSpPr/>
      </cdr:nvSpPr>
      <cdr:spPr>
        <a:xfrm xmlns:a="http://schemas.openxmlformats.org/drawingml/2006/main">
          <a:off x="5373069" y="4170740"/>
          <a:ext cx="1243639" cy="161844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>
          <a:solidFill>
            <a:schemeClr val="bg1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133348</xdr:colOff>
      <xdr:row>5</xdr:row>
      <xdr:rowOff>114301</xdr:rowOff>
    </xdr:from>
    <xdr:to>
      <xdr:col>30</xdr:col>
      <xdr:colOff>428625</xdr:colOff>
      <xdr:row>48</xdr:row>
      <xdr:rowOff>123825</xdr:rowOff>
    </xdr:to>
    <xdr:graphicFrame macro="">
      <xdr:nvGraphicFramePr>
        <xdr:cNvPr id="3" name="Chart 1">
          <a:extLst>
            <a:ext uri="{FF2B5EF4-FFF2-40B4-BE49-F238E27FC236}">
              <a16:creationId xmlns:a16="http://schemas.microsoft.com/office/drawing/2014/main" id="{C95B417B-C6BB-4681-A7B6-FCCD746140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104488</xdr:colOff>
      <xdr:row>1</xdr:row>
      <xdr:rowOff>335890</xdr:rowOff>
    </xdr:from>
    <xdr:to>
      <xdr:col>22</xdr:col>
      <xdr:colOff>141392</xdr:colOff>
      <xdr:row>51</xdr:row>
      <xdr:rowOff>169141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8C49D8EF-A03C-432E-B9C6-E4AB52033C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229959</xdr:colOff>
      <xdr:row>3</xdr:row>
      <xdr:rowOff>4989</xdr:rowOff>
    </xdr:from>
    <xdr:to>
      <xdr:col>20</xdr:col>
      <xdr:colOff>163285</xdr:colOff>
      <xdr:row>23</xdr:row>
      <xdr:rowOff>663575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D5AE371-1A77-4731-AB13-6B403CE07E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1.xml><?xml version="1.0" encoding="utf-8"?>
<c:userShapes xmlns:c="http://schemas.openxmlformats.org/drawingml/2006/chart">
  <cdr:relSizeAnchor xmlns:cdr="http://schemas.openxmlformats.org/drawingml/2006/chartDrawing">
    <cdr:from>
      <cdr:x>0.15312</cdr:x>
      <cdr:y>0.36159</cdr:y>
    </cdr:from>
    <cdr:to>
      <cdr:x>0.43988</cdr:x>
      <cdr:y>0.48142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96BBB2E8-D906-4E35-A038-1721FEE64B71}"/>
            </a:ext>
          </a:extLst>
        </cdr:cNvPr>
        <cdr:cNvSpPr txBox="1"/>
      </cdr:nvSpPr>
      <cdr:spPr>
        <a:xfrm xmlns:a="http://schemas.openxmlformats.org/drawingml/2006/main">
          <a:off x="1447781" y="1421299"/>
          <a:ext cx="2711359" cy="47101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b="1">
              <a:solidFill>
                <a:schemeClr val="tx2"/>
              </a:solidFill>
              <a:latin typeface="Gotham Book" pitchFamily="50" charset="0"/>
              <a:cs typeface="Gotham Book" pitchFamily="50" charset="0"/>
            </a:rPr>
            <a:t>Regional average: 42%</a:t>
          </a:r>
        </a:p>
      </cdr:txBody>
    </cdr:sp>
  </cdr:relSizeAnchor>
</c:userShapes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439165</xdr:colOff>
      <xdr:row>15</xdr:row>
      <xdr:rowOff>83480</xdr:rowOff>
    </xdr:from>
    <xdr:to>
      <xdr:col>9</xdr:col>
      <xdr:colOff>151219</xdr:colOff>
      <xdr:row>36</xdr:row>
      <xdr:rowOff>97194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519F423-8A5F-4236-BB79-8AD228BE93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66984</xdr:colOff>
      <xdr:row>15</xdr:row>
      <xdr:rowOff>16264</xdr:rowOff>
    </xdr:from>
    <xdr:to>
      <xdr:col>16</xdr:col>
      <xdr:colOff>430893</xdr:colOff>
      <xdr:row>37</xdr:row>
      <xdr:rowOff>84300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6546658-6CF7-48EF-9BF5-25E06AF16A5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3.xml><?xml version="1.0" encoding="utf-8"?>
<c:userShapes xmlns:c="http://schemas.openxmlformats.org/drawingml/2006/chart">
  <cdr:relSizeAnchor xmlns:cdr="http://schemas.openxmlformats.org/drawingml/2006/chartDrawing">
    <cdr:from>
      <cdr:x>0.38991</cdr:x>
      <cdr:y>0.01551</cdr:y>
    </cdr:from>
    <cdr:to>
      <cdr:x>0.66393</cdr:x>
      <cdr:y>0.19064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9336878A-4B76-424A-8F4E-D388822DB874}"/>
            </a:ext>
          </a:extLst>
        </cdr:cNvPr>
        <cdr:cNvSpPr txBox="1"/>
      </cdr:nvSpPr>
      <cdr:spPr>
        <a:xfrm xmlns:a="http://schemas.openxmlformats.org/drawingml/2006/main">
          <a:off x="1366036" y="40213"/>
          <a:ext cx="960018" cy="45406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000" baseline="0">
              <a:solidFill>
                <a:schemeClr val="bg1">
                  <a:lumMod val="50000"/>
                </a:schemeClr>
              </a:solidFill>
              <a:latin typeface="Gotham Medium" pitchFamily="50" charset="0"/>
              <a:cs typeface="Gotham Medium" pitchFamily="50" charset="0"/>
            </a:rPr>
            <a:t> 2000</a:t>
          </a:r>
          <a:endParaRPr lang="en-US" sz="1000">
            <a:solidFill>
              <a:schemeClr val="bg1">
                <a:lumMod val="50000"/>
              </a:schemeClr>
            </a:solidFill>
            <a:latin typeface="Gotham Medium" pitchFamily="50" charset="0"/>
            <a:cs typeface="Gotham Medium" pitchFamily="50" charset="0"/>
          </a:endParaRPr>
        </a:p>
      </cdr:txBody>
    </cdr:sp>
  </cdr:relSizeAnchor>
  <cdr:relSizeAnchor xmlns:cdr="http://schemas.openxmlformats.org/drawingml/2006/chartDrawing">
    <cdr:from>
      <cdr:x>0.00731</cdr:x>
      <cdr:y>0.0487</cdr:y>
    </cdr:from>
    <cdr:to>
      <cdr:x>0.07165</cdr:x>
      <cdr:y>0.64253</cdr:y>
    </cdr:to>
    <cdr:sp macro="" textlink="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id="{6A8368C8-DC34-462D-8FBF-7373D4FE2216}"/>
            </a:ext>
          </a:extLst>
        </cdr:cNvPr>
        <cdr:cNvSpPr txBox="1"/>
      </cdr:nvSpPr>
      <cdr:spPr>
        <a:xfrm xmlns:a="http://schemas.openxmlformats.org/drawingml/2006/main" rot="16200000">
          <a:off x="-753818" y="926349"/>
          <a:ext cx="1787780" cy="22829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900">
              <a:solidFill>
                <a:schemeClr val="bg1">
                  <a:lumMod val="50000"/>
                </a:schemeClr>
              </a:solidFill>
              <a:latin typeface="Gotham Medium" pitchFamily="50" charset="0"/>
              <a:cs typeface="Gotham Medium" pitchFamily="50" charset="0"/>
            </a:rPr>
            <a:t>Share of</a:t>
          </a:r>
          <a:r>
            <a:rPr lang="en-US" sz="900" baseline="0">
              <a:solidFill>
                <a:schemeClr val="bg1">
                  <a:lumMod val="50000"/>
                </a:schemeClr>
              </a:solidFill>
              <a:latin typeface="Gotham Medium" pitchFamily="50" charset="0"/>
              <a:cs typeface="Gotham Medium" pitchFamily="50" charset="0"/>
            </a:rPr>
            <a:t> I</a:t>
          </a:r>
          <a:r>
            <a:rPr lang="en-US" sz="900">
              <a:solidFill>
                <a:schemeClr val="bg1">
                  <a:lumMod val="50000"/>
                </a:schemeClr>
              </a:solidFill>
              <a:latin typeface="Gotham Medium" pitchFamily="50" charset="0"/>
              <a:cs typeface="Gotham Medium" pitchFamily="50" charset="0"/>
            </a:rPr>
            <a:t>ncome</a:t>
          </a:r>
          <a:r>
            <a:rPr lang="en-US" sz="900" baseline="0">
              <a:solidFill>
                <a:schemeClr val="bg1">
                  <a:lumMod val="50000"/>
                </a:schemeClr>
              </a:solidFill>
              <a:latin typeface="Gotham Medium" pitchFamily="50" charset="0"/>
              <a:cs typeface="Gotham Medium" pitchFamily="50" charset="0"/>
            </a:rPr>
            <a:t> (%</a:t>
          </a:r>
          <a:r>
            <a:rPr lang="en-US" sz="900">
              <a:solidFill>
                <a:schemeClr val="bg1">
                  <a:lumMod val="50000"/>
                </a:schemeClr>
              </a:solidFill>
              <a:latin typeface="Gotham Medium" pitchFamily="50" charset="0"/>
              <a:cs typeface="Gotham Medium" pitchFamily="50" charset="0"/>
            </a:rPr>
            <a:t>)</a:t>
          </a:r>
        </a:p>
      </cdr:txBody>
    </cdr:sp>
  </cdr:relSizeAnchor>
</c:userShapes>
</file>

<file path=xl/drawings/drawing34.xml><?xml version="1.0" encoding="utf-8"?>
<c:userShapes xmlns:c="http://schemas.openxmlformats.org/drawingml/2006/chart">
  <cdr:relSizeAnchor xmlns:cdr="http://schemas.openxmlformats.org/drawingml/2006/chartDrawing">
    <cdr:from>
      <cdr:x>0.38991</cdr:x>
      <cdr:y>0.01551</cdr:y>
    </cdr:from>
    <cdr:to>
      <cdr:x>0.66393</cdr:x>
      <cdr:y>0.19064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9336878A-4B76-424A-8F4E-D388822DB874}"/>
            </a:ext>
          </a:extLst>
        </cdr:cNvPr>
        <cdr:cNvSpPr txBox="1"/>
      </cdr:nvSpPr>
      <cdr:spPr>
        <a:xfrm xmlns:a="http://schemas.openxmlformats.org/drawingml/2006/main">
          <a:off x="1366036" y="40213"/>
          <a:ext cx="960018" cy="45406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000" baseline="0">
              <a:solidFill>
                <a:schemeClr val="bg1">
                  <a:lumMod val="50000"/>
                </a:schemeClr>
              </a:solidFill>
              <a:latin typeface="Gotham Medium" pitchFamily="50" charset="0"/>
              <a:cs typeface="Gotham Medium" pitchFamily="50" charset="0"/>
            </a:rPr>
            <a:t> 2019</a:t>
          </a:r>
          <a:endParaRPr lang="en-US" sz="1000">
            <a:solidFill>
              <a:schemeClr val="bg1">
                <a:lumMod val="50000"/>
              </a:schemeClr>
            </a:solidFill>
            <a:latin typeface="Gotham Medium" pitchFamily="50" charset="0"/>
            <a:cs typeface="Gotham Medium" pitchFamily="50" charset="0"/>
          </a:endParaRPr>
        </a:p>
      </cdr:txBody>
    </cdr:sp>
  </cdr:relSizeAnchor>
  <cdr:relSizeAnchor xmlns:cdr="http://schemas.openxmlformats.org/drawingml/2006/chartDrawing">
    <cdr:from>
      <cdr:x>8.06378E-7</cdr:x>
      <cdr:y>0.24107</cdr:y>
    </cdr:from>
    <cdr:to>
      <cdr:x>0.06298</cdr:x>
      <cdr:y>0.71581</cdr:y>
    </cdr:to>
    <cdr:sp macro="" textlink="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id="{6A8368C8-DC34-462D-8FBF-7373D4FE2216}"/>
            </a:ext>
          </a:extLst>
        </cdr:cNvPr>
        <cdr:cNvSpPr txBox="1"/>
      </cdr:nvSpPr>
      <cdr:spPr>
        <a:xfrm xmlns:a="http://schemas.openxmlformats.org/drawingml/2006/main" rot="16200000">
          <a:off x="-661055" y="1451398"/>
          <a:ext cx="1556436" cy="2343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900">
              <a:solidFill>
                <a:schemeClr val="bg1">
                  <a:lumMod val="50000"/>
                </a:schemeClr>
              </a:solidFill>
              <a:latin typeface="Gotham Medium" pitchFamily="50" charset="0"/>
              <a:cs typeface="Gotham Medium" pitchFamily="50" charset="0"/>
            </a:rPr>
            <a:t>Share of income (%)</a:t>
          </a:r>
        </a:p>
        <a:p xmlns:a="http://schemas.openxmlformats.org/drawingml/2006/main">
          <a:endParaRPr lang="en-US" sz="900">
            <a:solidFill>
              <a:schemeClr val="bg1">
                <a:lumMod val="50000"/>
              </a:schemeClr>
            </a:solidFill>
            <a:latin typeface="Gotham Medium" pitchFamily="50" charset="0"/>
            <a:cs typeface="Gotham Medium" pitchFamily="50" charset="0"/>
          </a:endParaRPr>
        </a:p>
      </cdr:txBody>
    </cdr:sp>
  </cdr:relSizeAnchor>
</c:userShapes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569179</xdr:colOff>
      <xdr:row>5</xdr:row>
      <xdr:rowOff>47626</xdr:rowOff>
    </xdr:from>
    <xdr:to>
      <xdr:col>22</xdr:col>
      <xdr:colOff>63500</xdr:colOff>
      <xdr:row>32</xdr:row>
      <xdr:rowOff>28575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C6FACD45-ABAB-8040-9DFA-39BB7770CA5B}"/>
            </a:ext>
            <a:ext uri="{147F2762-F138-4A5C-976F-8EAC2B608ADB}">
              <a16:predDERef xmlns:a16="http://schemas.microsoft.com/office/drawing/2014/main" pred="{72D3D54A-5B51-4D1E-A512-751B9C32F5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6.xml><?xml version="1.0" encoding="utf-8"?>
<c:userShapes xmlns:c="http://schemas.openxmlformats.org/drawingml/2006/chart">
  <cdr:relSizeAnchor xmlns:cdr="http://schemas.openxmlformats.org/drawingml/2006/chartDrawing">
    <cdr:from>
      <cdr:x>0.13014</cdr:x>
      <cdr:y>0.35197</cdr:y>
    </cdr:from>
    <cdr:to>
      <cdr:x>0.34701</cdr:x>
      <cdr:y>0.45038</cdr:y>
    </cdr:to>
    <cdr:sp macro="" textlink="">
      <cdr:nvSpPr>
        <cdr:cNvPr id="4" name="TextBox 3">
          <a:extLst xmlns:a="http://schemas.openxmlformats.org/drawingml/2006/main">
            <a:ext uri="{FF2B5EF4-FFF2-40B4-BE49-F238E27FC236}">
              <a16:creationId xmlns:a16="http://schemas.microsoft.com/office/drawing/2014/main" id="{316E003C-FFE1-46AB-8A0D-A5DC1AA29CE8}"/>
            </a:ext>
          </a:extLst>
        </cdr:cNvPr>
        <cdr:cNvSpPr txBox="1"/>
      </cdr:nvSpPr>
      <cdr:spPr>
        <a:xfrm xmlns:a="http://schemas.openxmlformats.org/drawingml/2006/main">
          <a:off x="737042" y="964274"/>
          <a:ext cx="1228209" cy="26961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900" b="1" baseline="0">
              <a:solidFill>
                <a:schemeClr val="bg1">
                  <a:lumMod val="50000"/>
                </a:schemeClr>
              </a:solidFill>
              <a:latin typeface="Gotham Medium" pitchFamily="50" charset="0"/>
              <a:cs typeface="Gotham Medium" pitchFamily="50" charset="0"/>
            </a:rPr>
            <a:t>Regional average:  42% </a:t>
          </a:r>
          <a:endParaRPr lang="en-US" sz="900" b="1">
            <a:solidFill>
              <a:schemeClr val="bg1">
                <a:lumMod val="50000"/>
              </a:schemeClr>
            </a:solidFill>
            <a:latin typeface="Gotham Medium" pitchFamily="50" charset="0"/>
            <a:cs typeface="Gotham Medium" pitchFamily="50" charset="0"/>
          </a:endParaRPr>
        </a:p>
      </cdr:txBody>
    </cdr:sp>
  </cdr:relSizeAnchor>
</c:userShapes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349623</xdr:colOff>
      <xdr:row>4</xdr:row>
      <xdr:rowOff>33867</xdr:rowOff>
    </xdr:from>
    <xdr:to>
      <xdr:col>21</xdr:col>
      <xdr:colOff>423333</xdr:colOff>
      <xdr:row>28</xdr:row>
      <xdr:rowOff>101975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F854FA0-6B8B-E04F-B3BC-050D76BAC2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8.xml><?xml version="1.0" encoding="utf-8"?>
<c:userShapes xmlns:c="http://schemas.openxmlformats.org/drawingml/2006/chart">
  <cdr:relSizeAnchor xmlns:cdr="http://schemas.openxmlformats.org/drawingml/2006/chartDrawing">
    <cdr:from>
      <cdr:x>0.12245</cdr:x>
      <cdr:y>0.12568</cdr:y>
    </cdr:from>
    <cdr:to>
      <cdr:x>0.1651</cdr:x>
      <cdr:y>0.12568</cdr:y>
    </cdr:to>
    <cdr:cxnSp macro="">
      <cdr:nvCxnSpPr>
        <cdr:cNvPr id="3" name="Straight Connector 2">
          <a:extLst xmlns:a="http://schemas.openxmlformats.org/drawingml/2006/main">
            <a:ext uri="{FF2B5EF4-FFF2-40B4-BE49-F238E27FC236}">
              <a16:creationId xmlns:a16="http://schemas.microsoft.com/office/drawing/2014/main" id="{42D50C87-89CF-4EF2-A907-74B8631ADBEE}"/>
            </a:ext>
          </a:extLst>
        </cdr:cNvPr>
        <cdr:cNvCxnSpPr/>
      </cdr:nvCxnSpPr>
      <cdr:spPr>
        <a:xfrm xmlns:a="http://schemas.openxmlformats.org/drawingml/2006/main">
          <a:off x="736815" y="468247"/>
          <a:ext cx="256638" cy="0"/>
        </a:xfrm>
        <a:prstGeom xmlns:a="http://schemas.openxmlformats.org/drawingml/2006/main" prst="line">
          <a:avLst/>
        </a:prstGeom>
        <a:ln xmlns:a="http://schemas.openxmlformats.org/drawingml/2006/main" w="19050">
          <a:solidFill>
            <a:schemeClr val="accent5"/>
          </a:solidFill>
          <a:prstDash val="sys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0.12312</cdr:x>
      <cdr:y>0.17511</cdr:y>
    </cdr:from>
    <cdr:to>
      <cdr:x>0.16577</cdr:x>
      <cdr:y>0.17511</cdr:y>
    </cdr:to>
    <cdr:cxnSp macro="">
      <cdr:nvCxnSpPr>
        <cdr:cNvPr id="4" name="Straight Connector 3">
          <a:extLst xmlns:a="http://schemas.openxmlformats.org/drawingml/2006/main">
            <a:ext uri="{FF2B5EF4-FFF2-40B4-BE49-F238E27FC236}">
              <a16:creationId xmlns:a16="http://schemas.microsoft.com/office/drawing/2014/main" id="{0532D788-1030-4323-A2C8-84C43DFF6E5C}"/>
            </a:ext>
          </a:extLst>
        </cdr:cNvPr>
        <cdr:cNvCxnSpPr/>
      </cdr:nvCxnSpPr>
      <cdr:spPr>
        <a:xfrm xmlns:a="http://schemas.openxmlformats.org/drawingml/2006/main">
          <a:off x="740847" y="652409"/>
          <a:ext cx="256638" cy="0"/>
        </a:xfrm>
        <a:prstGeom xmlns:a="http://schemas.openxmlformats.org/drawingml/2006/main" prst="line">
          <a:avLst/>
        </a:prstGeom>
        <a:ln xmlns:a="http://schemas.openxmlformats.org/drawingml/2006/main" w="19050">
          <a:solidFill>
            <a:schemeClr val="accent5"/>
          </a:solidFill>
          <a:prstDash val="sysDot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0.162</cdr:x>
      <cdr:y>0.09073</cdr:y>
    </cdr:from>
    <cdr:to>
      <cdr:x>0.3712</cdr:x>
      <cdr:y>0.16879</cdr:y>
    </cdr:to>
    <cdr:sp macro="" textlink="">
      <cdr:nvSpPr>
        <cdr:cNvPr id="5" name="TextBox 1">
          <a:extLst xmlns:a="http://schemas.openxmlformats.org/drawingml/2006/main">
            <a:ext uri="{FF2B5EF4-FFF2-40B4-BE49-F238E27FC236}">
              <a16:creationId xmlns:a16="http://schemas.microsoft.com/office/drawing/2014/main" id="{509C96BD-5A02-4544-95A5-4C349E1DC936}"/>
            </a:ext>
          </a:extLst>
        </cdr:cNvPr>
        <cdr:cNvSpPr txBox="1"/>
      </cdr:nvSpPr>
      <cdr:spPr>
        <a:xfrm xmlns:a="http://schemas.openxmlformats.org/drawingml/2006/main">
          <a:off x="974800" y="338033"/>
          <a:ext cx="1258821" cy="29082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900" b="1">
              <a:solidFill>
                <a:schemeClr val="bg1">
                  <a:lumMod val="50000"/>
                </a:schemeClr>
              </a:solidFill>
              <a:latin typeface="Gotham Medium" pitchFamily="50" charset="0"/>
              <a:cs typeface="Gotham Medium" pitchFamily="50" charset="0"/>
            </a:rPr>
            <a:t>Average</a:t>
          </a:r>
          <a:r>
            <a:rPr lang="en-US" sz="900" b="1" baseline="0">
              <a:solidFill>
                <a:schemeClr val="bg1">
                  <a:lumMod val="50000"/>
                </a:schemeClr>
              </a:solidFill>
              <a:latin typeface="Gotham Medium" pitchFamily="50" charset="0"/>
              <a:cs typeface="Gotham Medium" pitchFamily="50" charset="0"/>
            </a:rPr>
            <a:t> defined-benefit systems:  64.7 %</a:t>
          </a:r>
          <a:endParaRPr lang="en-US" sz="900" b="1">
            <a:solidFill>
              <a:schemeClr val="bg1">
                <a:lumMod val="50000"/>
              </a:schemeClr>
            </a:solidFill>
            <a:latin typeface="Gotham Medium" pitchFamily="50" charset="0"/>
            <a:cs typeface="Gotham Medium" pitchFamily="50" charset="0"/>
          </a:endParaRPr>
        </a:p>
      </cdr:txBody>
    </cdr:sp>
  </cdr:relSizeAnchor>
  <cdr:relSizeAnchor xmlns:cdr="http://schemas.openxmlformats.org/drawingml/2006/chartDrawing">
    <cdr:from>
      <cdr:x>0.16184</cdr:x>
      <cdr:y>0.14774</cdr:y>
    </cdr:from>
    <cdr:to>
      <cdr:x>0.54288</cdr:x>
      <cdr:y>0.26526</cdr:y>
    </cdr:to>
    <cdr:sp macro="" textlink="">
      <cdr:nvSpPr>
        <cdr:cNvPr id="6" name="TextBox 1">
          <a:extLst xmlns:a="http://schemas.openxmlformats.org/drawingml/2006/main">
            <a:ext uri="{FF2B5EF4-FFF2-40B4-BE49-F238E27FC236}">
              <a16:creationId xmlns:a16="http://schemas.microsoft.com/office/drawing/2014/main" id="{BC203C3E-E574-4056-BB0B-345401C1AE9A}"/>
            </a:ext>
          </a:extLst>
        </cdr:cNvPr>
        <cdr:cNvSpPr txBox="1"/>
      </cdr:nvSpPr>
      <cdr:spPr>
        <a:xfrm xmlns:a="http://schemas.openxmlformats.org/drawingml/2006/main">
          <a:off x="973840" y="506342"/>
          <a:ext cx="2292861" cy="40276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900" b="1">
              <a:solidFill>
                <a:schemeClr val="bg1">
                  <a:lumMod val="50000"/>
                </a:schemeClr>
              </a:solidFill>
              <a:latin typeface="Gotham Medium" pitchFamily="50" charset="0"/>
              <a:cs typeface="Gotham Medium" pitchFamily="50" charset="0"/>
            </a:rPr>
            <a:t>Average</a:t>
          </a:r>
          <a:r>
            <a:rPr lang="en-US" sz="900" b="1" baseline="0">
              <a:solidFill>
                <a:schemeClr val="bg1">
                  <a:lumMod val="50000"/>
                </a:schemeClr>
              </a:solidFill>
              <a:latin typeface="Gotham Medium" pitchFamily="50" charset="0"/>
              <a:cs typeface="Gotham Medium" pitchFamily="50" charset="0"/>
            </a:rPr>
            <a:t> defined-contribution systems:  39.8 %</a:t>
          </a:r>
          <a:endParaRPr lang="en-US" sz="900" b="1">
            <a:solidFill>
              <a:schemeClr val="bg1">
                <a:lumMod val="50000"/>
              </a:schemeClr>
            </a:solidFill>
            <a:latin typeface="Gotham Medium" pitchFamily="50" charset="0"/>
            <a:cs typeface="Gotham Medium" pitchFamily="50" charset="0"/>
          </a:endParaRPr>
        </a:p>
      </cdr:txBody>
    </cdr:sp>
  </cdr:relSizeAnchor>
</c:userShapes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246822</xdr:colOff>
      <xdr:row>4</xdr:row>
      <xdr:rowOff>114795</xdr:rowOff>
    </xdr:from>
    <xdr:to>
      <xdr:col>21</xdr:col>
      <xdr:colOff>187325</xdr:colOff>
      <xdr:row>30</xdr:row>
      <xdr:rowOff>55032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F7AABEA-5928-C249-B62B-B211A4581A45}"/>
            </a:ext>
            <a:ext uri="{147F2762-F138-4A5C-976F-8EAC2B608ADB}">
              <a16:predDERef xmlns:a16="http://schemas.microsoft.com/office/drawing/2014/main" pred="{B72770C7-FBBF-4F81-B983-7F71267676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405659</xdr:colOff>
      <xdr:row>20</xdr:row>
      <xdr:rowOff>11015</xdr:rowOff>
    </xdr:from>
    <xdr:to>
      <xdr:col>6</xdr:col>
      <xdr:colOff>279121</xdr:colOff>
      <xdr:row>40</xdr:row>
      <xdr:rowOff>111648</xdr:rowOff>
    </xdr:to>
    <xdr:graphicFrame macro="">
      <xdr:nvGraphicFramePr>
        <xdr:cNvPr id="6" name="Chart 1">
          <a:extLst>
            <a:ext uri="{FF2B5EF4-FFF2-40B4-BE49-F238E27FC236}">
              <a16:creationId xmlns:a16="http://schemas.microsoft.com/office/drawing/2014/main" id="{5DC25A4D-9AA7-4C8E-B5C1-A2D9571ED9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0.xml><?xml version="1.0" encoding="utf-8"?>
<c:userShapes xmlns:c="http://schemas.openxmlformats.org/drawingml/2006/chart">
  <cdr:relSizeAnchor xmlns:cdr="http://schemas.openxmlformats.org/drawingml/2006/chartDrawing">
    <cdr:from>
      <cdr:x>0.11608</cdr:x>
      <cdr:y>0.3188</cdr:y>
    </cdr:from>
    <cdr:to>
      <cdr:x>0.29952</cdr:x>
      <cdr:y>0.41721</cdr:y>
    </cdr:to>
    <cdr:sp macro="" textlink="">
      <cdr:nvSpPr>
        <cdr:cNvPr id="4" name="TextBox 3">
          <a:extLst xmlns:a="http://schemas.openxmlformats.org/drawingml/2006/main">
            <a:ext uri="{FF2B5EF4-FFF2-40B4-BE49-F238E27FC236}">
              <a16:creationId xmlns:a16="http://schemas.microsoft.com/office/drawing/2014/main" id="{316E003C-FFE1-46AB-8A0D-A5DC1AA29CE8}"/>
            </a:ext>
          </a:extLst>
        </cdr:cNvPr>
        <cdr:cNvSpPr txBox="1"/>
      </cdr:nvSpPr>
      <cdr:spPr>
        <a:xfrm xmlns:a="http://schemas.openxmlformats.org/drawingml/2006/main">
          <a:off x="714359" y="1018139"/>
          <a:ext cx="1128920" cy="31429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900" b="1">
              <a:solidFill>
                <a:schemeClr val="bg1">
                  <a:lumMod val="50000"/>
                </a:schemeClr>
              </a:solidFill>
              <a:latin typeface="Gotham Medium" pitchFamily="50" charset="0"/>
              <a:cs typeface="Gotham Medium" pitchFamily="50" charset="0"/>
            </a:rPr>
            <a:t>Regional average</a:t>
          </a:r>
          <a:r>
            <a:rPr lang="en-US" sz="900" b="1" baseline="0">
              <a:solidFill>
                <a:schemeClr val="bg1">
                  <a:lumMod val="50000"/>
                </a:schemeClr>
              </a:solidFill>
              <a:latin typeface="Gotham Medium" pitchFamily="50" charset="0"/>
              <a:cs typeface="Gotham Medium" pitchFamily="50" charset="0"/>
            </a:rPr>
            <a:t>:  56%</a:t>
          </a:r>
          <a:endParaRPr lang="en-US" sz="900" b="1">
            <a:solidFill>
              <a:schemeClr val="bg1">
                <a:lumMod val="50000"/>
              </a:schemeClr>
            </a:solidFill>
            <a:latin typeface="Gotham Medium" pitchFamily="50" charset="0"/>
            <a:cs typeface="Gotham Medium" pitchFamily="50" charset="0"/>
          </a:endParaRPr>
        </a:p>
      </cdr:txBody>
    </cdr:sp>
  </cdr:relSizeAnchor>
</c:userShapes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355150</xdr:colOff>
      <xdr:row>3</xdr:row>
      <xdr:rowOff>56090</xdr:rowOff>
    </xdr:from>
    <xdr:to>
      <xdr:col>19</xdr:col>
      <xdr:colOff>600075</xdr:colOff>
      <xdr:row>33</xdr:row>
      <xdr:rowOff>101600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72D3D54A-5B51-4D1E-A512-751B9C32F5C4}"/>
            </a:ext>
            <a:ext uri="{147F2762-F138-4A5C-976F-8EAC2B608ADB}">
              <a16:predDERef xmlns:a16="http://schemas.microsoft.com/office/drawing/2014/main" pred="{93F1D7ED-92D5-4C82-880A-D87F9D78F6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2.xml><?xml version="1.0" encoding="utf-8"?>
<c:userShapes xmlns:c="http://schemas.openxmlformats.org/drawingml/2006/chart">
  <cdr:relSizeAnchor xmlns:cdr="http://schemas.openxmlformats.org/drawingml/2006/chartDrawing">
    <cdr:from>
      <cdr:x>0.20908</cdr:x>
      <cdr:y>0.34712</cdr:y>
    </cdr:from>
    <cdr:to>
      <cdr:x>0.36991</cdr:x>
      <cdr:y>0.44896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EED3758B-3411-4FD1-A412-26947E820825}"/>
            </a:ext>
          </a:extLst>
        </cdr:cNvPr>
        <cdr:cNvSpPr txBox="1"/>
      </cdr:nvSpPr>
      <cdr:spPr>
        <a:xfrm xmlns:a="http://schemas.openxmlformats.org/drawingml/2006/main">
          <a:off x="1378078" y="1098207"/>
          <a:ext cx="1060032" cy="3222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900" b="1">
              <a:solidFill>
                <a:schemeClr val="bg1">
                  <a:lumMod val="50000"/>
                </a:schemeClr>
              </a:solidFill>
              <a:latin typeface="Gotham Medium" pitchFamily="50" charset="0"/>
              <a:cs typeface="Gotham Medium" pitchFamily="50" charset="0"/>
            </a:rPr>
            <a:t>Regional average</a:t>
          </a:r>
          <a:r>
            <a:rPr lang="en-US" sz="900" b="1" baseline="0">
              <a:solidFill>
                <a:schemeClr val="bg1">
                  <a:lumMod val="50000"/>
                </a:schemeClr>
              </a:solidFill>
              <a:latin typeface="Gotham Medium" pitchFamily="50" charset="0"/>
              <a:cs typeface="Gotham Medium" pitchFamily="50" charset="0"/>
            </a:rPr>
            <a:t>:  11 %</a:t>
          </a:r>
          <a:endParaRPr lang="en-US" sz="900" b="1">
            <a:solidFill>
              <a:schemeClr val="bg1">
                <a:lumMod val="50000"/>
              </a:schemeClr>
            </a:solidFill>
            <a:latin typeface="Gotham Medium" pitchFamily="50" charset="0"/>
            <a:cs typeface="Gotham Medium" pitchFamily="50" charset="0"/>
          </a:endParaRPr>
        </a:p>
      </cdr:txBody>
    </cdr:sp>
  </cdr:relSizeAnchor>
</c:userShapes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421408</xdr:colOff>
      <xdr:row>4</xdr:row>
      <xdr:rowOff>200890</xdr:rowOff>
    </xdr:from>
    <xdr:to>
      <xdr:col>16</xdr:col>
      <xdr:colOff>968662</xdr:colOff>
      <xdr:row>33</xdr:row>
      <xdr:rowOff>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39B9608E-5873-478E-8BAC-A3A4DD8A1B0E}"/>
            </a:ext>
          </a:extLst>
        </xdr:cNvPr>
        <xdr:cNvGrpSpPr/>
      </xdr:nvGrpSpPr>
      <xdr:grpSpPr>
        <a:xfrm>
          <a:off x="7203208" y="1010515"/>
          <a:ext cx="9576954" cy="5809385"/>
          <a:chOff x="7702549" y="1736724"/>
          <a:chExt cx="8515350" cy="6356351"/>
        </a:xfrm>
      </xdr:grpSpPr>
      <xdr:cxnSp macro="">
        <xdr:nvCxnSpPr>
          <xdr:cNvPr id="3" name="Straight Connector 2">
            <a:extLst>
              <a:ext uri="{FF2B5EF4-FFF2-40B4-BE49-F238E27FC236}">
                <a16:creationId xmlns:a16="http://schemas.microsoft.com/office/drawing/2014/main" id="{65EB9F2E-826E-4EC4-8350-3ABACCB59AD5}"/>
              </a:ext>
            </a:extLst>
          </xdr:cNvPr>
          <xdr:cNvCxnSpPr/>
        </xdr:nvCxnSpPr>
        <xdr:spPr>
          <a:xfrm flipH="1">
            <a:off x="11248494" y="3731229"/>
            <a:ext cx="5669" cy="2051601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4" name="Straight Connector 3">
            <a:extLst>
              <a:ext uri="{FF2B5EF4-FFF2-40B4-BE49-F238E27FC236}">
                <a16:creationId xmlns:a16="http://schemas.microsoft.com/office/drawing/2014/main" id="{305343F4-8409-495A-9123-FEFEC4A60F80}"/>
              </a:ext>
            </a:extLst>
          </xdr:cNvPr>
          <xdr:cNvCxnSpPr/>
        </xdr:nvCxnSpPr>
        <xdr:spPr>
          <a:xfrm flipH="1">
            <a:off x="8749166" y="4203926"/>
            <a:ext cx="5669" cy="1864651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5" name="Straight Connector 4">
            <a:extLst>
              <a:ext uri="{FF2B5EF4-FFF2-40B4-BE49-F238E27FC236}">
                <a16:creationId xmlns:a16="http://schemas.microsoft.com/office/drawing/2014/main" id="{E1FF3A9E-105B-4966-8A7F-8606F1D0B8F6}"/>
              </a:ext>
            </a:extLst>
          </xdr:cNvPr>
          <xdr:cNvCxnSpPr/>
        </xdr:nvCxnSpPr>
        <xdr:spPr>
          <a:xfrm flipH="1">
            <a:off x="9106429" y="3922788"/>
            <a:ext cx="5669" cy="2106464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6" name="Straight Connector 5">
            <a:extLst>
              <a:ext uri="{FF2B5EF4-FFF2-40B4-BE49-F238E27FC236}">
                <a16:creationId xmlns:a16="http://schemas.microsoft.com/office/drawing/2014/main" id="{AE5E557F-2E3F-4230-8318-80934376951C}"/>
              </a:ext>
            </a:extLst>
          </xdr:cNvPr>
          <xdr:cNvCxnSpPr/>
        </xdr:nvCxnSpPr>
        <xdr:spPr>
          <a:xfrm flipH="1">
            <a:off x="9818686" y="3746046"/>
            <a:ext cx="5669" cy="2203196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7" name="Straight Connector 6">
            <a:extLst>
              <a:ext uri="{FF2B5EF4-FFF2-40B4-BE49-F238E27FC236}">
                <a16:creationId xmlns:a16="http://schemas.microsoft.com/office/drawing/2014/main" id="{3BB8D3C2-EB82-4EDE-9B78-50C5417B26BE}"/>
              </a:ext>
            </a:extLst>
          </xdr:cNvPr>
          <xdr:cNvCxnSpPr/>
        </xdr:nvCxnSpPr>
        <xdr:spPr>
          <a:xfrm flipH="1">
            <a:off x="10177461" y="4057196"/>
            <a:ext cx="5669" cy="1835996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8" name="Straight Connector 7">
            <a:extLst>
              <a:ext uri="{FF2B5EF4-FFF2-40B4-BE49-F238E27FC236}">
                <a16:creationId xmlns:a16="http://schemas.microsoft.com/office/drawing/2014/main" id="{B89FA754-B9B0-4F0E-A0F9-B366A5BDCADD}"/>
              </a:ext>
            </a:extLst>
          </xdr:cNvPr>
          <xdr:cNvCxnSpPr/>
        </xdr:nvCxnSpPr>
        <xdr:spPr>
          <a:xfrm flipH="1">
            <a:off x="10530943" y="3553430"/>
            <a:ext cx="5669" cy="2318215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9" name="Straight Connector 8">
            <a:extLst>
              <a:ext uri="{FF2B5EF4-FFF2-40B4-BE49-F238E27FC236}">
                <a16:creationId xmlns:a16="http://schemas.microsoft.com/office/drawing/2014/main" id="{46CDAF5E-E63A-41AB-8669-94C7F4E8EE9D}"/>
              </a:ext>
            </a:extLst>
          </xdr:cNvPr>
          <xdr:cNvCxnSpPr/>
        </xdr:nvCxnSpPr>
        <xdr:spPr>
          <a:xfrm flipH="1">
            <a:off x="11595627" y="3963005"/>
            <a:ext cx="5669" cy="1748409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0" name="Straight Connector 9">
            <a:extLst>
              <a:ext uri="{FF2B5EF4-FFF2-40B4-BE49-F238E27FC236}">
                <a16:creationId xmlns:a16="http://schemas.microsoft.com/office/drawing/2014/main" id="{1F753052-6E25-45C1-96AC-15A205D9537F}"/>
              </a:ext>
            </a:extLst>
          </xdr:cNvPr>
          <xdr:cNvCxnSpPr/>
        </xdr:nvCxnSpPr>
        <xdr:spPr>
          <a:xfrm flipH="1">
            <a:off x="11954401" y="3157613"/>
            <a:ext cx="5669" cy="2363936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1" name="Straight Connector 10">
            <a:extLst>
              <a:ext uri="{FF2B5EF4-FFF2-40B4-BE49-F238E27FC236}">
                <a16:creationId xmlns:a16="http://schemas.microsoft.com/office/drawing/2014/main" id="{B2496F74-F317-4E3D-BBFA-CD73ED082FDF}"/>
              </a:ext>
            </a:extLst>
          </xdr:cNvPr>
          <xdr:cNvCxnSpPr/>
        </xdr:nvCxnSpPr>
        <xdr:spPr>
          <a:xfrm flipH="1">
            <a:off x="12313177" y="3315305"/>
            <a:ext cx="5669" cy="1973157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2" name="Straight Connector 11">
            <a:extLst>
              <a:ext uri="{FF2B5EF4-FFF2-40B4-BE49-F238E27FC236}">
                <a16:creationId xmlns:a16="http://schemas.microsoft.com/office/drawing/2014/main" id="{0A34876B-4868-4F16-AFDD-32CC71C40B0D}"/>
              </a:ext>
            </a:extLst>
          </xdr:cNvPr>
          <xdr:cNvCxnSpPr/>
        </xdr:nvCxnSpPr>
        <xdr:spPr>
          <a:xfrm flipH="1">
            <a:off x="12666660" y="3510039"/>
            <a:ext cx="5669" cy="1693545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3" name="Straight Connector 12">
            <a:extLst>
              <a:ext uri="{FF2B5EF4-FFF2-40B4-BE49-F238E27FC236}">
                <a16:creationId xmlns:a16="http://schemas.microsoft.com/office/drawing/2014/main" id="{F080BA39-3C61-455C-B3F9-6C163A4925A1}"/>
              </a:ext>
            </a:extLst>
          </xdr:cNvPr>
          <xdr:cNvCxnSpPr/>
        </xdr:nvCxnSpPr>
        <xdr:spPr>
          <a:xfrm flipH="1">
            <a:off x="13371509" y="3142797"/>
            <a:ext cx="5669" cy="1881717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4" name="Straight Connector 13">
            <a:extLst>
              <a:ext uri="{FF2B5EF4-FFF2-40B4-BE49-F238E27FC236}">
                <a16:creationId xmlns:a16="http://schemas.microsoft.com/office/drawing/2014/main" id="{F77F64FD-52DD-465D-9A4B-230CAE9103CD}"/>
              </a:ext>
            </a:extLst>
          </xdr:cNvPr>
          <xdr:cNvCxnSpPr/>
        </xdr:nvCxnSpPr>
        <xdr:spPr>
          <a:xfrm flipH="1">
            <a:off x="13020142" y="2593522"/>
            <a:ext cx="5669" cy="2542964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5" name="Straight Connector 14">
            <a:extLst>
              <a:ext uri="{FF2B5EF4-FFF2-40B4-BE49-F238E27FC236}">
                <a16:creationId xmlns:a16="http://schemas.microsoft.com/office/drawing/2014/main" id="{A80140DB-412E-46A4-9904-9DF9E279DE0A}"/>
              </a:ext>
            </a:extLst>
          </xdr:cNvPr>
          <xdr:cNvCxnSpPr/>
        </xdr:nvCxnSpPr>
        <xdr:spPr>
          <a:xfrm flipH="1">
            <a:off x="13724992" y="2924781"/>
            <a:ext cx="5669" cy="2069888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6" name="Straight Connector 15">
            <a:extLst>
              <a:ext uri="{FF2B5EF4-FFF2-40B4-BE49-F238E27FC236}">
                <a16:creationId xmlns:a16="http://schemas.microsoft.com/office/drawing/2014/main" id="{783CBF18-5F2C-4E07-896B-103071802C1F}"/>
              </a:ext>
            </a:extLst>
          </xdr:cNvPr>
          <xdr:cNvCxnSpPr/>
        </xdr:nvCxnSpPr>
        <xdr:spPr>
          <a:xfrm flipH="1">
            <a:off x="14083767" y="3542848"/>
            <a:ext cx="5669" cy="1317201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7" name="Straight Connector 16">
            <a:extLst>
              <a:ext uri="{FF2B5EF4-FFF2-40B4-BE49-F238E27FC236}">
                <a16:creationId xmlns:a16="http://schemas.microsoft.com/office/drawing/2014/main" id="{6496BDE4-A8DE-46CE-87D5-32B4F6909E34}"/>
              </a:ext>
            </a:extLst>
          </xdr:cNvPr>
          <xdr:cNvCxnSpPr/>
        </xdr:nvCxnSpPr>
        <xdr:spPr>
          <a:xfrm flipH="1">
            <a:off x="14439367" y="3044373"/>
            <a:ext cx="5669" cy="1803273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8" name="Straight Connector 17">
            <a:extLst>
              <a:ext uri="{FF2B5EF4-FFF2-40B4-BE49-F238E27FC236}">
                <a16:creationId xmlns:a16="http://schemas.microsoft.com/office/drawing/2014/main" id="{B39E26E7-DD32-4CA1-9B45-2AC454365D78}"/>
              </a:ext>
            </a:extLst>
          </xdr:cNvPr>
          <xdr:cNvCxnSpPr/>
        </xdr:nvCxnSpPr>
        <xdr:spPr>
          <a:xfrm flipH="1">
            <a:off x="14792850" y="2746982"/>
            <a:ext cx="5669" cy="1450509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9" name="Straight Connector 18">
            <a:extLst>
              <a:ext uri="{FF2B5EF4-FFF2-40B4-BE49-F238E27FC236}">
                <a16:creationId xmlns:a16="http://schemas.microsoft.com/office/drawing/2014/main" id="{31F05811-65FE-4531-95BC-CF4FB39065F3}"/>
              </a:ext>
            </a:extLst>
          </xdr:cNvPr>
          <xdr:cNvCxnSpPr/>
        </xdr:nvCxnSpPr>
        <xdr:spPr>
          <a:xfrm flipH="1">
            <a:off x="15146333" y="2867632"/>
            <a:ext cx="5669" cy="977434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20" name="Straight Connector 19">
            <a:extLst>
              <a:ext uri="{FF2B5EF4-FFF2-40B4-BE49-F238E27FC236}">
                <a16:creationId xmlns:a16="http://schemas.microsoft.com/office/drawing/2014/main" id="{DA5E76AB-28A5-4E28-8C47-316F12D4D9D2}"/>
              </a:ext>
            </a:extLst>
          </xdr:cNvPr>
          <xdr:cNvCxnSpPr/>
        </xdr:nvCxnSpPr>
        <xdr:spPr>
          <a:xfrm flipH="1">
            <a:off x="15498758" y="2405139"/>
            <a:ext cx="5669" cy="1199388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21" name="Straight Connector 20">
            <a:extLst>
              <a:ext uri="{FF2B5EF4-FFF2-40B4-BE49-F238E27FC236}">
                <a16:creationId xmlns:a16="http://schemas.microsoft.com/office/drawing/2014/main" id="{273C79B9-D4F6-44CC-AF37-73546B78DA85}"/>
              </a:ext>
            </a:extLst>
          </xdr:cNvPr>
          <xdr:cNvCxnSpPr/>
        </xdr:nvCxnSpPr>
        <xdr:spPr>
          <a:xfrm flipH="1">
            <a:off x="15857533" y="2218872"/>
            <a:ext cx="5669" cy="1382268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22" name="Straight Connector 21">
            <a:extLst>
              <a:ext uri="{FF2B5EF4-FFF2-40B4-BE49-F238E27FC236}">
                <a16:creationId xmlns:a16="http://schemas.microsoft.com/office/drawing/2014/main" id="{0E29AD76-449A-4C41-92DB-8222312AA3D4}"/>
              </a:ext>
            </a:extLst>
          </xdr:cNvPr>
          <xdr:cNvCxnSpPr/>
        </xdr:nvCxnSpPr>
        <xdr:spPr>
          <a:xfrm flipH="1">
            <a:off x="10895011" y="3806372"/>
            <a:ext cx="5669" cy="1991445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graphicFrame macro="">
        <xdr:nvGraphicFramePr>
          <xdr:cNvPr id="23" name="Chart 1">
            <a:extLst>
              <a:ext uri="{FF2B5EF4-FFF2-40B4-BE49-F238E27FC236}">
                <a16:creationId xmlns:a16="http://schemas.microsoft.com/office/drawing/2014/main" id="{7F87EBB7-5126-4FDE-82AC-9451E64E4C1B}"/>
              </a:ext>
            </a:extLst>
          </xdr:cNvPr>
          <xdr:cNvGraphicFramePr>
            <a:graphicFrameLocks/>
          </xdr:cNvGraphicFramePr>
        </xdr:nvGraphicFramePr>
        <xdr:xfrm>
          <a:off x="7702549" y="1736724"/>
          <a:ext cx="8515350" cy="6356351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cxnSp macro="">
        <xdr:nvCxnSpPr>
          <xdr:cNvPr id="24" name="Straight Connector 23">
            <a:extLst>
              <a:ext uri="{FF2B5EF4-FFF2-40B4-BE49-F238E27FC236}">
                <a16:creationId xmlns:a16="http://schemas.microsoft.com/office/drawing/2014/main" id="{4728FBBB-C17A-4B47-A730-EE05168A270C}"/>
              </a:ext>
            </a:extLst>
          </xdr:cNvPr>
          <xdr:cNvCxnSpPr/>
        </xdr:nvCxnSpPr>
        <xdr:spPr>
          <a:xfrm flipH="1">
            <a:off x="9459898" y="5530875"/>
            <a:ext cx="5669" cy="504358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13606</xdr:colOff>
      <xdr:row>2</xdr:row>
      <xdr:rowOff>76198</xdr:rowOff>
    </xdr:from>
    <xdr:to>
      <xdr:col>19</xdr:col>
      <xdr:colOff>217714</xdr:colOff>
      <xdr:row>32</xdr:row>
      <xdr:rowOff>68035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958F788-0B43-42BD-9CE0-0951BC3E44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120764</xdr:colOff>
      <xdr:row>3</xdr:row>
      <xdr:rowOff>38782</xdr:rowOff>
    </xdr:from>
    <xdr:to>
      <xdr:col>20</xdr:col>
      <xdr:colOff>52726</xdr:colOff>
      <xdr:row>25</xdr:row>
      <xdr:rowOff>69739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AFAFAAD-DA3B-4A9F-83B9-C0DAC59CFB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3</xdr:row>
      <xdr:rowOff>0</xdr:rowOff>
    </xdr:from>
    <xdr:to>
      <xdr:col>16</xdr:col>
      <xdr:colOff>151006</xdr:colOff>
      <xdr:row>20</xdr:row>
      <xdr:rowOff>0</xdr:rowOff>
    </xdr:to>
    <xdr:graphicFrame macro="">
      <xdr:nvGraphicFramePr>
        <xdr:cNvPr id="8" name="Chart 1">
          <a:extLst>
            <a:ext uri="{FF2B5EF4-FFF2-40B4-BE49-F238E27FC236}">
              <a16:creationId xmlns:a16="http://schemas.microsoft.com/office/drawing/2014/main" id="{EB925027-CBEC-4FAE-82C1-41C601D601A2}"/>
            </a:ext>
            <a:ext uri="{147F2762-F138-4A5C-976F-8EAC2B608ADB}">
              <a16:predDERef xmlns:a16="http://schemas.microsoft.com/office/drawing/2014/main" pred="{A84E362B-6D6F-4383-AD1D-8B620D1DB0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440419</xdr:colOff>
      <xdr:row>0</xdr:row>
      <xdr:rowOff>370567</xdr:rowOff>
    </xdr:from>
    <xdr:to>
      <xdr:col>15</xdr:col>
      <xdr:colOff>489857</xdr:colOff>
      <xdr:row>23</xdr:row>
      <xdr:rowOff>54428</xdr:rowOff>
    </xdr:to>
    <xdr:graphicFrame macro="">
      <xdr:nvGraphicFramePr>
        <xdr:cNvPr id="3" name="Chart 1">
          <a:extLst>
            <a:ext uri="{FF2B5EF4-FFF2-40B4-BE49-F238E27FC236}">
              <a16:creationId xmlns:a16="http://schemas.microsoft.com/office/drawing/2014/main" id="{B9178436-DA62-4185-8AB9-50839858571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8.xml><?xml version="1.0" encoding="utf-8"?>
<c:userShapes xmlns:c="http://schemas.openxmlformats.org/drawingml/2006/chart">
  <cdr:relSizeAnchor xmlns:cdr="http://schemas.openxmlformats.org/drawingml/2006/chartDrawing">
    <cdr:from>
      <cdr:x>0</cdr:x>
      <cdr:y>0.1648</cdr:y>
    </cdr:from>
    <cdr:to>
      <cdr:x>0.06835</cdr:x>
      <cdr:y>0.70231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5828B013-5781-4394-BB2B-52531B8E033A}"/>
            </a:ext>
          </a:extLst>
        </cdr:cNvPr>
        <cdr:cNvSpPr txBox="1"/>
      </cdr:nvSpPr>
      <cdr:spPr>
        <a:xfrm xmlns:a="http://schemas.openxmlformats.org/drawingml/2006/main" rot="16200000">
          <a:off x="-761536" y="1374765"/>
          <a:ext cx="2000154" cy="47708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>
              <a:solidFill>
                <a:schemeClr val="bg1">
                  <a:lumMod val="50000"/>
                </a:schemeClr>
              </a:solidFill>
              <a:latin typeface="Gotham Medium" pitchFamily="50" charset="0"/>
              <a:cs typeface="Gotham Medium" pitchFamily="50" charset="0"/>
            </a:rPr>
            <a:t>Quality</a:t>
          </a:r>
          <a:r>
            <a:rPr lang="en-US" sz="900" baseline="0">
              <a:solidFill>
                <a:schemeClr val="bg1">
                  <a:lumMod val="50000"/>
                </a:schemeClr>
              </a:solidFill>
              <a:latin typeface="Gotham Medium" pitchFamily="50" charset="0"/>
              <a:cs typeface="Gotham Medium" pitchFamily="50" charset="0"/>
            </a:rPr>
            <a:t>-of-life index (years)</a:t>
          </a:r>
          <a:endParaRPr lang="en-US" sz="900">
            <a:solidFill>
              <a:schemeClr val="bg1">
                <a:lumMod val="50000"/>
              </a:schemeClr>
            </a:solidFill>
            <a:latin typeface="Gotham Medium" pitchFamily="50" charset="0"/>
            <a:cs typeface="Gotham Medium" pitchFamily="50" charset="0"/>
          </a:endParaRPr>
        </a:p>
      </cdr:txBody>
    </cdr:sp>
  </cdr:relSizeAnchor>
  <cdr:relSizeAnchor xmlns:cdr="http://schemas.openxmlformats.org/drawingml/2006/chartDrawing">
    <cdr:from>
      <cdr:x>0.38783</cdr:x>
      <cdr:y>0.89972</cdr:y>
    </cdr:from>
    <cdr:to>
      <cdr:x>0.85963</cdr:x>
      <cdr:y>1</cdr:y>
    </cdr:to>
    <cdr:sp macro="" textlink="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id="{F195BE3D-C6CF-42EC-915A-FE8F87F1041B}"/>
            </a:ext>
          </a:extLst>
        </cdr:cNvPr>
        <cdr:cNvSpPr txBox="1"/>
      </cdr:nvSpPr>
      <cdr:spPr>
        <a:xfrm xmlns:a="http://schemas.openxmlformats.org/drawingml/2006/main">
          <a:off x="2706915" y="3347947"/>
          <a:ext cx="3292929" cy="3731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900">
              <a:solidFill>
                <a:schemeClr val="bg1">
                  <a:lumMod val="50000"/>
                </a:schemeClr>
              </a:solidFill>
              <a:latin typeface="Gotham Medium" pitchFamily="50" charset="0"/>
              <a:cs typeface="Gotham Medium" pitchFamily="50" charset="0"/>
            </a:rPr>
            <a:t>Index of social protection</a:t>
          </a:r>
        </a:p>
      </cdr:txBody>
    </cdr:sp>
  </cdr:relSizeAnchor>
</c:userShapes>
</file>

<file path=xl/drawings/drawing49.xml><?xml version="1.0" encoding="utf-8"?>
<xdr:wsDr xmlns:xdr="http://schemas.openxmlformats.org/drawingml/2006/spreadsheetDrawing" xmlns:a="http://schemas.openxmlformats.org/drawingml/2006/main">
  <xdr:absoluteAnchor>
    <xdr:pos x="7048502" y="50132"/>
    <xdr:ext cx="6634857" cy="459560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4282AC7-1FE8-144D-ACD7-8D400DD1B6A7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0.24709</cdr:x>
      <cdr:y>0.13889</cdr:y>
    </cdr:from>
    <cdr:to>
      <cdr:x>0.35314</cdr:x>
      <cdr:y>0.22041</cdr:y>
    </cdr:to>
    <cdr:sp macro="" textlink="">
      <cdr:nvSpPr>
        <cdr:cNvPr id="4" name="Rectangle: Rounded Corners 3">
          <a:extLst xmlns:a="http://schemas.openxmlformats.org/drawingml/2006/main">
            <a:ext uri="{FF2B5EF4-FFF2-40B4-BE49-F238E27FC236}">
              <a16:creationId xmlns:a16="http://schemas.microsoft.com/office/drawing/2014/main" id="{91FC5DBF-4C53-4341-B56D-93DCF6F0AD8E}"/>
            </a:ext>
          </a:extLst>
        </cdr:cNvPr>
        <cdr:cNvSpPr/>
      </cdr:nvSpPr>
      <cdr:spPr>
        <a:xfrm xmlns:a="http://schemas.openxmlformats.org/drawingml/2006/main">
          <a:off x="1041177" y="401648"/>
          <a:ext cx="446873" cy="235743"/>
        </a:xfrm>
        <a:prstGeom xmlns:a="http://schemas.openxmlformats.org/drawingml/2006/main" prst="roundRect">
          <a:avLst/>
        </a:prstGeom>
        <a:noFill xmlns:a="http://schemas.openxmlformats.org/drawingml/2006/main"/>
        <a:ln xmlns:a="http://schemas.openxmlformats.org/drawingml/2006/main" w="22225"/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r>
            <a:rPr lang="en-US" sz="900">
              <a:solidFill>
                <a:schemeClr val="bg1">
                  <a:lumMod val="50000"/>
                </a:schemeClr>
              </a:solidFill>
              <a:latin typeface="Gotham Medium" pitchFamily="50" charset="0"/>
              <a:cs typeface="Gotham Medium" pitchFamily="50" charset="0"/>
            </a:rPr>
            <a:t>1975</a:t>
          </a:r>
        </a:p>
      </cdr:txBody>
    </cdr:sp>
  </cdr:relSizeAnchor>
  <cdr:relSizeAnchor xmlns:cdr="http://schemas.openxmlformats.org/drawingml/2006/chartDrawing">
    <cdr:from>
      <cdr:x>0.39498</cdr:x>
      <cdr:y>0.13657</cdr:y>
    </cdr:from>
    <cdr:to>
      <cdr:x>0.51854</cdr:x>
      <cdr:y>0.22397</cdr:y>
    </cdr:to>
    <cdr:sp macro="" textlink="">
      <cdr:nvSpPr>
        <cdr:cNvPr id="5" name="Rectangle: Rounded Corners 4">
          <a:extLst xmlns:a="http://schemas.openxmlformats.org/drawingml/2006/main">
            <a:ext uri="{FF2B5EF4-FFF2-40B4-BE49-F238E27FC236}">
              <a16:creationId xmlns:a16="http://schemas.microsoft.com/office/drawing/2014/main" id="{BA1DD4D5-ACB2-43F7-BDC8-9555C9E2BCB1}"/>
            </a:ext>
          </a:extLst>
        </cdr:cNvPr>
        <cdr:cNvSpPr/>
      </cdr:nvSpPr>
      <cdr:spPr>
        <a:xfrm xmlns:a="http://schemas.openxmlformats.org/drawingml/2006/main">
          <a:off x="1664355" y="394939"/>
          <a:ext cx="520656" cy="252747"/>
        </a:xfrm>
        <a:prstGeom xmlns:a="http://schemas.openxmlformats.org/drawingml/2006/main" prst="roundRect">
          <a:avLst/>
        </a:prstGeom>
        <a:noFill xmlns:a="http://schemas.openxmlformats.org/drawingml/2006/main"/>
        <a:ln xmlns:a="http://schemas.openxmlformats.org/drawingml/2006/main" w="22225">
          <a:solidFill>
            <a:schemeClr val="accent2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900">
              <a:solidFill>
                <a:schemeClr val="bg1">
                  <a:lumMod val="50000"/>
                </a:schemeClr>
              </a:solidFill>
              <a:latin typeface="Gotham Medium" pitchFamily="50" charset="0"/>
              <a:cs typeface="Gotham Medium" pitchFamily="50" charset="0"/>
            </a:rPr>
            <a:t>2025</a:t>
          </a:r>
          <a:endParaRPr lang="en-US" sz="900" baseline="30000">
            <a:solidFill>
              <a:schemeClr val="bg1">
                <a:lumMod val="50000"/>
              </a:schemeClr>
            </a:solidFill>
            <a:latin typeface="Gotham Medium" pitchFamily="50" charset="0"/>
            <a:cs typeface="Gotham Medium" pitchFamily="50" charset="0"/>
          </a:endParaRPr>
        </a:p>
      </cdr:txBody>
    </cdr:sp>
  </cdr:relSizeAnchor>
  <cdr:relSizeAnchor xmlns:cdr="http://schemas.openxmlformats.org/drawingml/2006/chartDrawing">
    <cdr:from>
      <cdr:x>0.62567</cdr:x>
      <cdr:y>0.36921</cdr:y>
    </cdr:from>
    <cdr:to>
      <cdr:x>0.75938</cdr:x>
      <cdr:y>0.44479</cdr:y>
    </cdr:to>
    <cdr:sp macro="" textlink="">
      <cdr:nvSpPr>
        <cdr:cNvPr id="8" name="Rectangle: Rounded Corners 7">
          <a:extLst xmlns:a="http://schemas.openxmlformats.org/drawingml/2006/main">
            <a:ext uri="{FF2B5EF4-FFF2-40B4-BE49-F238E27FC236}">
              <a16:creationId xmlns:a16="http://schemas.microsoft.com/office/drawing/2014/main" id="{82EBB7C7-F333-4870-A3A7-DF3983797CFF}"/>
            </a:ext>
          </a:extLst>
        </cdr:cNvPr>
        <cdr:cNvSpPr/>
      </cdr:nvSpPr>
      <cdr:spPr>
        <a:xfrm xmlns:a="http://schemas.openxmlformats.org/drawingml/2006/main">
          <a:off x="2574271" y="1010035"/>
          <a:ext cx="550150" cy="206767"/>
        </a:xfrm>
        <a:prstGeom xmlns:a="http://schemas.openxmlformats.org/drawingml/2006/main" prst="roundRect">
          <a:avLst/>
        </a:prstGeom>
        <a:noFill xmlns:a="http://schemas.openxmlformats.org/drawingml/2006/main"/>
        <a:ln xmlns:a="http://schemas.openxmlformats.org/drawingml/2006/main" w="22225">
          <a:solidFill>
            <a:schemeClr val="accent1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900">
              <a:solidFill>
                <a:schemeClr val="bg1">
                  <a:lumMod val="50000"/>
                </a:schemeClr>
              </a:solidFill>
              <a:latin typeface="Gotham Medium" pitchFamily="50" charset="0"/>
              <a:cs typeface="Gotham Medium" pitchFamily="50" charset="0"/>
            </a:rPr>
            <a:t>2025</a:t>
          </a:r>
          <a:endParaRPr lang="en-US" sz="900" baseline="30000">
            <a:solidFill>
              <a:schemeClr val="bg1">
                <a:lumMod val="50000"/>
              </a:schemeClr>
            </a:solidFill>
            <a:latin typeface="Gotham Medium" pitchFamily="50" charset="0"/>
            <a:cs typeface="Gotham Medium" pitchFamily="50" charset="0"/>
          </a:endParaRPr>
        </a:p>
      </cdr:txBody>
    </cdr:sp>
  </cdr:relSizeAnchor>
  <cdr:relSizeAnchor xmlns:cdr="http://schemas.openxmlformats.org/drawingml/2006/chartDrawing">
    <cdr:from>
      <cdr:x>0.78235</cdr:x>
      <cdr:y>0.38032</cdr:y>
    </cdr:from>
    <cdr:to>
      <cdr:x>0.90523</cdr:x>
      <cdr:y>0.46355</cdr:y>
    </cdr:to>
    <cdr:sp macro="" textlink="">
      <cdr:nvSpPr>
        <cdr:cNvPr id="9" name="Rectangle: Rounded Corners 8">
          <a:extLst xmlns:a="http://schemas.openxmlformats.org/drawingml/2006/main">
            <a:ext uri="{FF2B5EF4-FFF2-40B4-BE49-F238E27FC236}">
              <a16:creationId xmlns:a16="http://schemas.microsoft.com/office/drawing/2014/main" id="{C20AD6D6-BD8D-4A8F-ADCB-A691392AA1E6}"/>
            </a:ext>
          </a:extLst>
        </cdr:cNvPr>
        <cdr:cNvSpPr/>
      </cdr:nvSpPr>
      <cdr:spPr>
        <a:xfrm xmlns:a="http://schemas.openxmlformats.org/drawingml/2006/main">
          <a:off x="3278038" y="1074508"/>
          <a:ext cx="514867" cy="235144"/>
        </a:xfrm>
        <a:prstGeom xmlns:a="http://schemas.openxmlformats.org/drawingml/2006/main" prst="roundRect">
          <a:avLst/>
        </a:prstGeom>
        <a:noFill xmlns:a="http://schemas.openxmlformats.org/drawingml/2006/main"/>
        <a:ln xmlns:a="http://schemas.openxmlformats.org/drawingml/2006/main" w="22225">
          <a:solidFill>
            <a:schemeClr val="accent2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900">
              <a:solidFill>
                <a:schemeClr val="bg1">
                  <a:lumMod val="50000"/>
                </a:schemeClr>
              </a:solidFill>
              <a:latin typeface="Gotham Medium" pitchFamily="50" charset="0"/>
              <a:cs typeface="Gotham Medium" pitchFamily="50" charset="0"/>
            </a:rPr>
            <a:t>2055</a:t>
          </a:r>
          <a:endParaRPr lang="en-US" sz="900" baseline="30000">
            <a:solidFill>
              <a:schemeClr val="bg1">
                <a:lumMod val="50000"/>
              </a:schemeClr>
            </a:solidFill>
            <a:latin typeface="Gotham Medium" pitchFamily="50" charset="0"/>
            <a:cs typeface="Gotham Medium" pitchFamily="50" charset="0"/>
          </a:endParaRPr>
        </a:p>
      </cdr:txBody>
    </cdr:sp>
  </cdr:relSizeAnchor>
</c:userShapes>
</file>

<file path=xl/drawings/drawing50.xml><?xml version="1.0" encoding="utf-8"?>
<xdr:wsDr xmlns:xdr="http://schemas.openxmlformats.org/drawingml/2006/spreadsheetDrawing" xmlns:a="http://schemas.openxmlformats.org/drawingml/2006/main">
  <xdr:absoluteAnchor>
    <xdr:pos x="5485967" y="1361487"/>
    <xdr:ext cx="6633285" cy="3649109"/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C957D982-4AC3-454F-BE54-120261350EA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379357</xdr:colOff>
      <xdr:row>4</xdr:row>
      <xdr:rowOff>10949</xdr:rowOff>
    </xdr:from>
    <xdr:to>
      <xdr:col>23</xdr:col>
      <xdr:colOff>342570</xdr:colOff>
      <xdr:row>25</xdr:row>
      <xdr:rowOff>150100</xdr:rowOff>
    </xdr:to>
    <xdr:graphicFrame macro="">
      <xdr:nvGraphicFramePr>
        <xdr:cNvPr id="5" name="Chart 1">
          <a:extLst>
            <a:ext uri="{FF2B5EF4-FFF2-40B4-BE49-F238E27FC236}">
              <a16:creationId xmlns:a16="http://schemas.microsoft.com/office/drawing/2014/main" id="{37181B3D-3E47-49A8-BEDF-8FDEBF4E83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143982</xdr:colOff>
      <xdr:row>9</xdr:row>
      <xdr:rowOff>132907</xdr:rowOff>
    </xdr:from>
    <xdr:to>
      <xdr:col>7</xdr:col>
      <xdr:colOff>587006</xdr:colOff>
      <xdr:row>24</xdr:row>
      <xdr:rowOff>143793</xdr:rowOff>
    </xdr:to>
    <xdr:graphicFrame macro="">
      <xdr:nvGraphicFramePr>
        <xdr:cNvPr id="3" name="Chart 1">
          <a:extLst>
            <a:ext uri="{FF2B5EF4-FFF2-40B4-BE49-F238E27FC236}">
              <a16:creationId xmlns:a16="http://schemas.microsoft.com/office/drawing/2014/main" id="{AA91F41D-3188-B946-AD84-A4CB1F78ED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529168</xdr:colOff>
      <xdr:row>27</xdr:row>
      <xdr:rowOff>0</xdr:rowOff>
    </xdr:from>
    <xdr:to>
      <xdr:col>13</xdr:col>
      <xdr:colOff>808265</xdr:colOff>
      <xdr:row>27</xdr:row>
      <xdr:rowOff>76199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6B4A8868-50F2-2546-8E2D-11249DBAE4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225837</xdr:colOff>
      <xdr:row>11</xdr:row>
      <xdr:rowOff>55500</xdr:rowOff>
    </xdr:from>
    <xdr:to>
      <xdr:col>22</xdr:col>
      <xdr:colOff>501275</xdr:colOff>
      <xdr:row>30</xdr:row>
      <xdr:rowOff>51838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50D0CED-919D-954E-9D99-581CD3450C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4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572202</xdr:colOff>
      <xdr:row>2</xdr:row>
      <xdr:rowOff>33277</xdr:rowOff>
    </xdr:from>
    <xdr:to>
      <xdr:col>26</xdr:col>
      <xdr:colOff>114507</xdr:colOff>
      <xdr:row>21</xdr:row>
      <xdr:rowOff>106382</xdr:rowOff>
    </xdr:to>
    <xdr:graphicFrame macro="">
      <xdr:nvGraphicFramePr>
        <xdr:cNvPr id="51" name="Chart 2">
          <a:extLst>
            <a:ext uri="{FF2B5EF4-FFF2-40B4-BE49-F238E27FC236}">
              <a16:creationId xmlns:a16="http://schemas.microsoft.com/office/drawing/2014/main" id="{9DBEF3FB-775F-4184-9E4E-CA01A858C9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47625</xdr:colOff>
      <xdr:row>1</xdr:row>
      <xdr:rowOff>133350</xdr:rowOff>
    </xdr:from>
    <xdr:to>
      <xdr:col>22</xdr:col>
      <xdr:colOff>34925</xdr:colOff>
      <xdr:row>36</xdr:row>
      <xdr:rowOff>19050</xdr:rowOff>
    </xdr:to>
    <xdr:graphicFrame macro="">
      <xdr:nvGraphicFramePr>
        <xdr:cNvPr id="6" name="Chart 1">
          <a:extLst>
            <a:ext uri="{FF2B5EF4-FFF2-40B4-BE49-F238E27FC236}">
              <a16:creationId xmlns:a16="http://schemas.microsoft.com/office/drawing/2014/main" id="{E3659CC3-14BF-4455-B9C1-CBBDEA018E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556929</xdr:colOff>
      <xdr:row>1</xdr:row>
      <xdr:rowOff>378199</xdr:rowOff>
    </xdr:from>
    <xdr:to>
      <xdr:col>13</xdr:col>
      <xdr:colOff>490257</xdr:colOff>
      <xdr:row>22</xdr:row>
      <xdr:rowOff>12885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1491830-F414-44F8-9695-26F432A4EF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166</xdr:row>
      <xdr:rowOff>61912</xdr:rowOff>
    </xdr:from>
    <xdr:to>
      <xdr:col>3</xdr:col>
      <xdr:colOff>347662</xdr:colOff>
      <xdr:row>180</xdr:row>
      <xdr:rowOff>138112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43B9326-17CD-494B-84E8-F1F7E909D6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7.xml><?xml version="1.0" encoding="utf-8"?>
<xdr:wsDr xmlns:xdr="http://schemas.openxmlformats.org/drawingml/2006/spreadsheetDrawing" xmlns:a="http://schemas.openxmlformats.org/drawingml/2006/main">
  <xdr:absoluteAnchor>
    <xdr:pos x="4059465" y="599363"/>
    <xdr:ext cx="4811096" cy="3868316"/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1670CBB-016F-C243-9AF5-DFCA53A3C3FB}"/>
            </a:ext>
            <a:ext uri="{147F2762-F138-4A5C-976F-8EAC2B608ADB}">
              <a16:predDERef xmlns:a16="http://schemas.microsoft.com/office/drawing/2014/main" pred="{7CCB8DD5-4282-4E58-91E2-D30B3D2A6D42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8.xml><?xml version="1.0" encoding="utf-8"?>
<c:userShapes xmlns:c="http://schemas.openxmlformats.org/drawingml/2006/chart">
  <cdr:relSizeAnchor xmlns:cdr="http://schemas.openxmlformats.org/drawingml/2006/chartDrawing">
    <cdr:from>
      <cdr:x>0.07273</cdr:x>
      <cdr:y>0.91179</cdr:y>
    </cdr:from>
    <cdr:to>
      <cdr:x>0.9798</cdr:x>
      <cdr:y>0.96231</cdr:y>
    </cdr:to>
    <cdr:sp macro="" textlink="">
      <cdr:nvSpPr>
        <cdr:cNvPr id="2" name="Rectangle: Rounded Corners 1">
          <a:extLst xmlns:a="http://schemas.openxmlformats.org/drawingml/2006/main">
            <a:ext uri="{FF2B5EF4-FFF2-40B4-BE49-F238E27FC236}">
              <a16:creationId xmlns:a16="http://schemas.microsoft.com/office/drawing/2014/main" id="{8F413210-CF58-438F-A13C-1484055D516D}"/>
            </a:ext>
          </a:extLst>
        </cdr:cNvPr>
        <cdr:cNvSpPr/>
      </cdr:nvSpPr>
      <cdr:spPr>
        <a:xfrm xmlns:a="http://schemas.openxmlformats.org/drawingml/2006/main">
          <a:off x="349898" y="3527094"/>
          <a:ext cx="4364004" cy="195434"/>
        </a:xfrm>
        <a:prstGeom xmlns:a="http://schemas.openxmlformats.org/drawingml/2006/main" prst="roundRect">
          <a:avLst/>
        </a:prstGeom>
        <a:noFill xmlns:a="http://schemas.openxmlformats.org/drawingml/2006/main"/>
        <a:ln xmlns:a="http://schemas.openxmlformats.org/drawingml/2006/main">
          <a:solidFill>
            <a:schemeClr val="accent5"/>
          </a:solidFill>
          <a:prstDash val="sysDash"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0.26487</cdr:x>
      <cdr:y>0.37262</cdr:y>
    </cdr:from>
    <cdr:to>
      <cdr:x>0.88507</cdr:x>
      <cdr:y>0.59035</cdr:y>
    </cdr:to>
    <cdr:sp macro="" textlink="">
      <cdr:nvSpPr>
        <cdr:cNvPr id="3" name="Rectangle: Rounded Corners 2">
          <a:extLst xmlns:a="http://schemas.openxmlformats.org/drawingml/2006/main">
            <a:ext uri="{FF2B5EF4-FFF2-40B4-BE49-F238E27FC236}">
              <a16:creationId xmlns:a16="http://schemas.microsoft.com/office/drawing/2014/main" id="{6E469672-6DF0-47D7-8752-976F5CB68B9D}"/>
            </a:ext>
          </a:extLst>
        </cdr:cNvPr>
        <cdr:cNvSpPr/>
      </cdr:nvSpPr>
      <cdr:spPr>
        <a:xfrm xmlns:a="http://schemas.openxmlformats.org/drawingml/2006/main" rot="20878263">
          <a:off x="1274316" y="1441427"/>
          <a:ext cx="2983841" cy="842248"/>
        </a:xfrm>
        <a:prstGeom xmlns:a="http://schemas.openxmlformats.org/drawingml/2006/main" prst="roundRect">
          <a:avLst/>
        </a:prstGeom>
        <a:noFill xmlns:a="http://schemas.openxmlformats.org/drawingml/2006/main"/>
        <a:ln xmlns:a="http://schemas.openxmlformats.org/drawingml/2006/main">
          <a:solidFill>
            <a:schemeClr val="tx2"/>
          </a:solidFill>
          <a:prstDash val="sysDash"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</c:userShapes>
</file>

<file path=xl/drawings/drawing5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339985</xdr:colOff>
      <xdr:row>0</xdr:row>
      <xdr:rowOff>48597</xdr:rowOff>
    </xdr:from>
    <xdr:to>
      <xdr:col>18</xdr:col>
      <xdr:colOff>388776</xdr:colOff>
      <xdr:row>20</xdr:row>
      <xdr:rowOff>45422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5D391AD5-89FF-4463-A827-7E24BCA2AA1C}"/>
            </a:ext>
            <a:ext uri="{147F2762-F138-4A5C-976F-8EAC2B608ADB}">
              <a16:predDERef xmlns:a16="http://schemas.microsoft.com/office/drawing/2014/main" pred="{83C024E8-0E43-46FE-AB85-905D913A2B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17998" y="2131053"/>
    <xdr:ext cx="5282046" cy="3377406"/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CF95BAFC-5D84-4B3F-ABFD-A2A2AD94D09E}"/>
            </a:ext>
            <a:ext uri="{147F2762-F138-4A5C-976F-8EAC2B608ADB}">
              <a16:predDERef xmlns:a16="http://schemas.microsoft.com/office/drawing/2014/main" pred="{388815C9-3FD2-4AF4-BBCD-C0B65D6B3207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absoluteAnchor>
    <xdr:pos x="5058786" y="2027683"/>
    <xdr:ext cx="5614205" cy="3433313"/>
    <xdr:graphicFrame macro="">
      <xdr:nvGraphicFramePr>
        <xdr:cNvPr id="3" name="Chart 4">
          <a:extLst>
            <a:ext uri="{FF2B5EF4-FFF2-40B4-BE49-F238E27FC236}">
              <a16:creationId xmlns:a16="http://schemas.microsoft.com/office/drawing/2014/main" id="{A9DFD890-4EF3-44A7-918D-77DF8B265E64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absoluteAnchor>
</xdr:wsDr>
</file>

<file path=xl/drawings/drawing60.xml><?xml version="1.0" encoding="utf-8"?>
<c:userShapes xmlns:c="http://schemas.openxmlformats.org/drawingml/2006/chart">
  <cdr:relSizeAnchor xmlns:cdr="http://schemas.openxmlformats.org/drawingml/2006/chartDrawing">
    <cdr:from>
      <cdr:x>0.24262</cdr:x>
      <cdr:y>0.08614</cdr:y>
    </cdr:from>
    <cdr:to>
      <cdr:x>0.84255</cdr:x>
      <cdr:y>0.5685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93D5A481-62C3-459C-BD36-FD93BF2CE2BB}"/>
            </a:ext>
          </a:extLst>
        </cdr:cNvPr>
        <cdr:cNvSpPr txBox="1"/>
      </cdr:nvSpPr>
      <cdr:spPr>
        <a:xfrm xmlns:a="http://schemas.openxmlformats.org/drawingml/2006/main">
          <a:off x="1391342" y="334619"/>
          <a:ext cx="3440378" cy="187376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aseline="0">
              <a:solidFill>
                <a:schemeClr val="bg1">
                  <a:lumMod val="50000"/>
                </a:schemeClr>
              </a:solidFill>
              <a:latin typeface="Gotham Medium" pitchFamily="50" charset="0"/>
              <a:cs typeface="Gotham Medium" pitchFamily="50" charset="0"/>
            </a:rPr>
            <a:t>Regional average, 2019</a:t>
          </a:r>
        </a:p>
        <a:p xmlns:a="http://schemas.openxmlformats.org/drawingml/2006/main">
          <a:pPr>
            <a:spcBef>
              <a:spcPts val="300"/>
            </a:spcBef>
          </a:pPr>
          <a:r>
            <a:rPr lang="en-US" sz="900" baseline="0">
              <a:solidFill>
                <a:schemeClr val="bg1">
                  <a:lumMod val="50000"/>
                </a:schemeClr>
              </a:solidFill>
              <a:latin typeface="Gotham Medium" pitchFamily="50" charset="0"/>
              <a:cs typeface="Gotham Medium" pitchFamily="50" charset="0"/>
            </a:rPr>
            <a:t>12.5</a:t>
          </a:r>
        </a:p>
        <a:p xmlns:a="http://schemas.openxmlformats.org/drawingml/2006/main">
          <a:pPr>
            <a:spcBef>
              <a:spcPts val="300"/>
            </a:spcBef>
          </a:pPr>
          <a:r>
            <a:rPr lang="en-US" sz="900" baseline="0">
              <a:solidFill>
                <a:schemeClr val="bg1">
                  <a:lumMod val="50000"/>
                </a:schemeClr>
              </a:solidFill>
              <a:latin typeface="Gotham Medium" pitchFamily="50" charset="0"/>
              <a:cs typeface="Gotham Medium" pitchFamily="50" charset="0"/>
            </a:rPr>
            <a:t>13.3</a:t>
          </a:r>
        </a:p>
        <a:p xmlns:a="http://schemas.openxmlformats.org/drawingml/2006/main">
          <a:pPr>
            <a:spcBef>
              <a:spcPts val="300"/>
            </a:spcBef>
          </a:pPr>
          <a:r>
            <a:rPr lang="en-US" sz="900" baseline="0">
              <a:solidFill>
                <a:schemeClr val="bg1">
                  <a:lumMod val="50000"/>
                </a:schemeClr>
              </a:solidFill>
              <a:latin typeface="Gotham Medium" pitchFamily="50" charset="0"/>
              <a:cs typeface="Gotham Medium" pitchFamily="50" charset="0"/>
            </a:rPr>
            <a:t>11.7</a:t>
          </a:r>
          <a:endParaRPr lang="en-US" sz="900">
            <a:solidFill>
              <a:schemeClr val="bg1">
                <a:lumMod val="50000"/>
              </a:schemeClr>
            </a:solidFill>
            <a:latin typeface="Gotham Medium" pitchFamily="50" charset="0"/>
            <a:cs typeface="Gotham Medium" pitchFamily="50" charset="0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0.17604</cdr:x>
      <cdr:y>0.92476</cdr:y>
    </cdr:from>
    <cdr:to>
      <cdr:x>0.82777</cdr:x>
      <cdr:y>0.98613</cdr:y>
    </cdr:to>
    <cdr:sp macro="" textlink="">
      <cdr:nvSpPr>
        <cdr:cNvPr id="2" name="Rectangle: Rounded Corners 1">
          <a:extLst xmlns:a="http://schemas.openxmlformats.org/drawingml/2006/main">
            <a:ext uri="{FF2B5EF4-FFF2-40B4-BE49-F238E27FC236}">
              <a16:creationId xmlns:a16="http://schemas.microsoft.com/office/drawing/2014/main" id="{6AA7EBD4-3F5C-4387-835D-10FED95D8FB5}"/>
            </a:ext>
          </a:extLst>
        </cdr:cNvPr>
        <cdr:cNvSpPr/>
      </cdr:nvSpPr>
      <cdr:spPr>
        <a:xfrm xmlns:a="http://schemas.openxmlformats.org/drawingml/2006/main">
          <a:off x="988308" y="3175001"/>
          <a:ext cx="3658966" cy="210704"/>
        </a:xfrm>
        <a:prstGeom xmlns:a="http://schemas.openxmlformats.org/drawingml/2006/main" prst="roundRect">
          <a:avLst/>
        </a:prstGeom>
        <a:noFill xmlns:a="http://schemas.openxmlformats.org/drawingml/2006/main"/>
        <a:ln xmlns:a="http://schemas.openxmlformats.org/drawingml/2006/main">
          <a:solidFill>
            <a:schemeClr val="tx2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0.85246</cdr:x>
      <cdr:y>0.94933</cdr:y>
    </cdr:from>
    <cdr:to>
      <cdr:x>0.92197</cdr:x>
      <cdr:y>0.95191</cdr:y>
    </cdr:to>
    <cdr:cxnSp macro="">
      <cdr:nvCxnSpPr>
        <cdr:cNvPr id="4" name="Straight Arrow Connector 3">
          <a:extLst xmlns:a="http://schemas.openxmlformats.org/drawingml/2006/main">
            <a:ext uri="{FF2B5EF4-FFF2-40B4-BE49-F238E27FC236}">
              <a16:creationId xmlns:a16="http://schemas.microsoft.com/office/drawing/2014/main" id="{54A7D366-CDC5-4F37-A2E7-D5A48A562B40}"/>
            </a:ext>
          </a:extLst>
        </cdr:cNvPr>
        <cdr:cNvCxnSpPr/>
      </cdr:nvCxnSpPr>
      <cdr:spPr>
        <a:xfrm xmlns:a="http://schemas.openxmlformats.org/drawingml/2006/main" flipV="1">
          <a:off x="4564465" y="3259335"/>
          <a:ext cx="372187" cy="8858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chemeClr val="tx2"/>
          </a:solidFill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330918</xdr:colOff>
      <xdr:row>2</xdr:row>
      <xdr:rowOff>295275</xdr:rowOff>
    </xdr:from>
    <xdr:to>
      <xdr:col>11</xdr:col>
      <xdr:colOff>1010327</xdr:colOff>
      <xdr:row>22</xdr:row>
      <xdr:rowOff>123825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088B94B1-A0FE-457F-886D-2CB308B50C08}"/>
            </a:ext>
            <a:ext uri="{147F2762-F138-4A5C-976F-8EAC2B608ADB}">
              <a16:predDERef xmlns:a16="http://schemas.microsoft.com/office/drawing/2014/main" pred="{83C024E8-0E43-46FE-AB85-905D913A2B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0.23001</cdr:x>
      <cdr:y>0.03439</cdr:y>
    </cdr:from>
    <cdr:to>
      <cdr:x>0.73089</cdr:x>
      <cdr:y>0.42857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93D5A481-62C3-459C-BD36-FD93BF2CE2BB}"/>
            </a:ext>
          </a:extLst>
        </cdr:cNvPr>
        <cdr:cNvSpPr txBox="1"/>
      </cdr:nvSpPr>
      <cdr:spPr>
        <a:xfrm xmlns:a="http://schemas.openxmlformats.org/drawingml/2006/main">
          <a:off x="1001953" y="123825"/>
          <a:ext cx="2181854" cy="14192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000">
              <a:solidFill>
                <a:schemeClr val="bg1">
                  <a:lumMod val="50000"/>
                </a:schemeClr>
              </a:solidFill>
              <a:latin typeface="Gotham Medium" pitchFamily="50" charset="0"/>
              <a:cs typeface="Gotham Medium" pitchFamily="50" charset="0"/>
            </a:rPr>
            <a:t>Regional average, 2019</a:t>
          </a:r>
          <a:endParaRPr lang="en-US" sz="1000" baseline="0">
            <a:solidFill>
              <a:schemeClr val="bg1">
                <a:lumMod val="50000"/>
              </a:schemeClr>
            </a:solidFill>
            <a:latin typeface="Gotham Medium" pitchFamily="50" charset="0"/>
            <a:cs typeface="Gotham Medium" pitchFamily="50" charset="0"/>
          </a:endParaRPr>
        </a:p>
        <a:p xmlns:a="http://schemas.openxmlformats.org/drawingml/2006/main">
          <a:pPr>
            <a:spcBef>
              <a:spcPts val="300"/>
            </a:spcBef>
          </a:pPr>
          <a:r>
            <a:rPr lang="en-US" sz="1000" baseline="0">
              <a:solidFill>
                <a:schemeClr val="bg1">
                  <a:lumMod val="50000"/>
                </a:schemeClr>
              </a:solidFill>
              <a:latin typeface="Gotham Medium" pitchFamily="50" charset="0"/>
              <a:cs typeface="Gotham Medium" pitchFamily="50" charset="0"/>
            </a:rPr>
            <a:t>9.7</a:t>
          </a:r>
        </a:p>
        <a:p xmlns:a="http://schemas.openxmlformats.org/drawingml/2006/main">
          <a:pPr>
            <a:spcBef>
              <a:spcPts val="300"/>
            </a:spcBef>
          </a:pPr>
          <a:r>
            <a:rPr lang="en-US" sz="1000" baseline="0">
              <a:solidFill>
                <a:schemeClr val="bg1">
                  <a:lumMod val="50000"/>
                </a:schemeClr>
              </a:solidFill>
              <a:latin typeface="Gotham Medium" pitchFamily="50" charset="0"/>
              <a:cs typeface="Gotham Medium" pitchFamily="50" charset="0"/>
            </a:rPr>
            <a:t>10.0</a:t>
          </a:r>
        </a:p>
        <a:p xmlns:a="http://schemas.openxmlformats.org/drawingml/2006/main">
          <a:pPr>
            <a:spcBef>
              <a:spcPts val="300"/>
            </a:spcBef>
          </a:pPr>
          <a:r>
            <a:rPr lang="en-US" sz="1000" baseline="0">
              <a:solidFill>
                <a:schemeClr val="bg1">
                  <a:lumMod val="50000"/>
                </a:schemeClr>
              </a:solidFill>
              <a:latin typeface="Gotham Medium" pitchFamily="50" charset="0"/>
              <a:cs typeface="Gotham Medium" pitchFamily="50" charset="0"/>
            </a:rPr>
            <a:t>9.3</a:t>
          </a:r>
          <a:endParaRPr lang="en-US" sz="1000">
            <a:solidFill>
              <a:schemeClr val="bg1">
                <a:lumMod val="50000"/>
              </a:schemeClr>
            </a:solidFill>
            <a:latin typeface="Gotham Medium" pitchFamily="50" charset="0"/>
            <a:cs typeface="Gotham Medium" pitchFamily="50" charset="0"/>
          </a:endParaRP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royeccion%20SP\Otros\Pedido%20D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lvaroalt\Documents\Pensiones\Pension%20vejez%20Latam%203.0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ersonal\mariarey_iadb_org\Documents\Documents\Investigacion\Tabla_aging%20report_LMK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dbg.sharepoint.com/sites/AgingReportESW2021SPHLMK/Shared%20Documents/General/Data/Final%20-%20graphs%20and%20tables%20-%20AGING%20REPORT/Tabla_aging%20report_LMK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lvaroalt\Desktop\box-plot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microsoft.com/office/2006/relationships/xlExternalLinkPath/xlPathMissing" Target="6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se_Consolidado"/>
      <sheetName val="Base_Consolidado_mill"/>
      <sheetName val="Base_PE"/>
      <sheetName val="Reforma_PE"/>
      <sheetName val="México"/>
      <sheetName val="AFPCHI_penprom"/>
      <sheetName val="Base_CHI"/>
      <sheetName val="CHI_muj(65)_reforma"/>
      <sheetName val="Población"/>
      <sheetName val="pob ar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éame"/>
      <sheetName val="Índice"/>
      <sheetName val="Resultados"/>
      <sheetName val="Resultados x D"/>
      <sheetName val="BD"/>
      <sheetName val="CD"/>
      <sheetName val="P_NC"/>
      <sheetName val="CD+PM"/>
      <sheetName val="Scorecard graphs I"/>
      <sheetName val="Scorecard graphs II"/>
      <sheetName val="salarios"/>
      <sheetName val="Life_exp_atbirth"/>
      <sheetName val="%Mayor_a_65"/>
      <sheetName val="Age_exp_65"/>
      <sheetName val="pension x supervivencia"/>
      <sheetName val="PET"/>
      <sheetName val="all_rentas"/>
      <sheetName val="Rentas"/>
      <sheetName val="CRI"/>
      <sheetName val="COL"/>
      <sheetName val="DOM"/>
      <sheetName val="BOL"/>
      <sheetName val="ECU"/>
      <sheetName val="JAM"/>
      <sheetName val="MEX"/>
      <sheetName val="NIC"/>
      <sheetName val="PAN"/>
      <sheetName val="PER"/>
      <sheetName val="TTO"/>
      <sheetName val="UR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_raw"/>
      <sheetName val="input"/>
      <sheetName val="data_raw_transposed"/>
      <sheetName val="input2"/>
      <sheetName val="Graf. región"/>
      <sheetName val="Cross section hh 2019 MW (Middl"/>
      <sheetName val="Cross section hh 2019 MW"/>
      <sheetName val="WI (Males and Females) (Life E)"/>
      <sheetName val="WI (Males and Females) (Middle)"/>
      <sheetName val="WI (hh) (Males and Females) "/>
      <sheetName val="WI (Males and Females)"/>
      <sheetName val="WI (Total indv Income)"/>
      <sheetName val="WI (Total hh Income) "/>
      <sheetName val="balanced_raw"/>
      <sheetName val="Cross section WI 2019 Inv"/>
      <sheetName val="Cross section WI 2019 MW"/>
      <sheetName val="Shares (All)"/>
      <sheetName val="Shares (Men)"/>
      <sheetName val="Share (Women)"/>
      <sheetName val="Sheet2"/>
      <sheetName val="balanced_raw (cross)"/>
      <sheetName val="data_raw_5"/>
      <sheetName val="WI_Gr. Convergence"/>
      <sheetName val="Tabla"/>
      <sheetName val="gr.1"/>
      <sheetName val="Graf. países"/>
      <sheetName val="Lista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_raw"/>
      <sheetName val="input"/>
      <sheetName val="data_raw_transposed"/>
      <sheetName val="input2"/>
      <sheetName val="Graf. región"/>
      <sheetName val="Cross section hh 2019 MW (Middl"/>
      <sheetName val="Cross section hh 2019 MW"/>
      <sheetName val="WI (Males and Females) (Life E)"/>
      <sheetName val="WI (Males and Females) (Middle)"/>
      <sheetName val="WI (hh) (Males and Females) "/>
      <sheetName val="WI (Males and Females)"/>
      <sheetName val="WI (Total indv Income)"/>
      <sheetName val="WI (Total hh Income) "/>
      <sheetName val="balanced_raw"/>
      <sheetName val="Cross section WI 2019 Inv"/>
      <sheetName val="Cross section WI 2019 MW"/>
      <sheetName val="Shares (All)"/>
      <sheetName val="Shares (Men)"/>
      <sheetName val="Share (Women)"/>
      <sheetName val="Sheet2"/>
      <sheetName val="balanced_raw (cross)"/>
      <sheetName val="data_raw_5"/>
      <sheetName val="WI_Gr. Convergence"/>
      <sheetName val="Tabla"/>
      <sheetName val="gr.1"/>
      <sheetName val="Graf. países"/>
      <sheetName val="Lista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oxPlot"/>
      <sheetName val="BoxPlot2"/>
      <sheetName val="BoxPlot_Shifted"/>
      <sheetName val="Data_Shifted"/>
      <sheetName val="Data"/>
      <sheetName val="©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.A.1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Theme">
  <a:themeElements>
    <a:clrScheme name="Custom 5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004D71"/>
      </a:accent1>
      <a:accent2>
        <a:srgbClr val="EEC93E"/>
      </a:accent2>
      <a:accent3>
        <a:srgbClr val="76BC21"/>
      </a:accent3>
      <a:accent4>
        <a:srgbClr val="00A7E1"/>
      </a:accent4>
      <a:accent5>
        <a:srgbClr val="638094"/>
      </a:accent5>
      <a:accent6>
        <a:srgbClr val="631B16"/>
      </a:accent6>
      <a:hlink>
        <a:srgbClr val="4472C4"/>
      </a:hlink>
      <a:folHlink>
        <a:srgbClr val="4472C4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2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13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14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15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16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17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18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19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20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4.xml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21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22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23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9.xml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0.xml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1.xml"/><Relationship Id="rId1" Type="http://schemas.openxmlformats.org/officeDocument/2006/relationships/printerSettings" Target="../printerSettings/printerSettings24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2.xml"/><Relationship Id="rId1" Type="http://schemas.openxmlformats.org/officeDocument/2006/relationships/printerSettings" Target="../printerSettings/printerSettings2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3.xml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4.xml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5.xml"/><Relationship Id="rId1" Type="http://schemas.openxmlformats.org/officeDocument/2006/relationships/printerSettings" Target="../printerSettings/printerSettings26.bin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6.xml"/><Relationship Id="rId1" Type="http://schemas.openxmlformats.org/officeDocument/2006/relationships/printerSettings" Target="../printerSettings/printerSettings27.bin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7.xml"/><Relationship Id="rId1" Type="http://schemas.openxmlformats.org/officeDocument/2006/relationships/printerSettings" Target="../printerSettings/printerSettings28.bin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9.xml"/><Relationship Id="rId1" Type="http://schemas.openxmlformats.org/officeDocument/2006/relationships/printerSettings" Target="../printerSettings/printerSettings2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ED3949-54FF-43A0-BE95-40D104214B68}">
  <sheetPr codeName="Sheet1"/>
  <dimension ref="A2:C61"/>
  <sheetViews>
    <sheetView workbookViewId="0">
      <selection activeCell="D30" sqref="D30"/>
    </sheetView>
  </sheetViews>
  <sheetFormatPr defaultColWidth="8.6640625" defaultRowHeight="11.25"/>
  <cols>
    <col min="1" max="1" width="14.5" customWidth="1"/>
  </cols>
  <sheetData>
    <row r="2" spans="1:3" ht="15.75">
      <c r="A2" s="4" t="s">
        <v>0</v>
      </c>
      <c r="C2" s="4"/>
    </row>
    <row r="3" spans="1:3" ht="15.75">
      <c r="A3" s="4" t="s">
        <v>1</v>
      </c>
      <c r="C3" s="4"/>
    </row>
    <row r="4" spans="1:3" ht="15.75">
      <c r="B4" s="4"/>
      <c r="C4" s="4"/>
    </row>
    <row r="5" spans="1:3">
      <c r="A5" t="s">
        <v>2</v>
      </c>
      <c r="B5" t="s">
        <v>3</v>
      </c>
    </row>
    <row r="6" spans="1:3">
      <c r="A6" t="s">
        <v>4</v>
      </c>
      <c r="B6" t="s">
        <v>5</v>
      </c>
    </row>
    <row r="7" spans="1:3">
      <c r="A7" t="s">
        <v>6</v>
      </c>
      <c r="B7" t="s">
        <v>7</v>
      </c>
    </row>
    <row r="8" spans="1:3">
      <c r="A8" t="s">
        <v>8</v>
      </c>
      <c r="B8" t="s">
        <v>9</v>
      </c>
    </row>
    <row r="9" spans="1:3">
      <c r="A9" t="s">
        <v>10</v>
      </c>
      <c r="B9" t="s">
        <v>11</v>
      </c>
    </row>
    <row r="10" spans="1:3">
      <c r="A10" t="s">
        <v>12</v>
      </c>
      <c r="B10" t="s">
        <v>13</v>
      </c>
    </row>
    <row r="11" spans="1:3">
      <c r="A11" t="s">
        <v>14</v>
      </c>
      <c r="B11" t="s">
        <v>15</v>
      </c>
    </row>
    <row r="12" spans="1:3">
      <c r="A12" t="s">
        <v>16</v>
      </c>
      <c r="B12" t="s">
        <v>17</v>
      </c>
    </row>
    <row r="13" spans="1:3">
      <c r="A13" t="s">
        <v>18</v>
      </c>
      <c r="B13" t="s">
        <v>19</v>
      </c>
    </row>
    <row r="14" spans="1:3">
      <c r="A14" t="s">
        <v>20</v>
      </c>
      <c r="B14" t="s">
        <v>21</v>
      </c>
    </row>
    <row r="15" spans="1:3">
      <c r="A15" t="s">
        <v>22</v>
      </c>
      <c r="B15" t="s">
        <v>23</v>
      </c>
    </row>
    <row r="16" spans="1:3">
      <c r="A16" t="s">
        <v>24</v>
      </c>
      <c r="B16" t="s">
        <v>25</v>
      </c>
    </row>
    <row r="17" spans="1:2">
      <c r="A17" t="s">
        <v>26</v>
      </c>
      <c r="B17" t="s">
        <v>27</v>
      </c>
    </row>
    <row r="18" spans="1:2">
      <c r="A18" t="s">
        <v>28</v>
      </c>
      <c r="B18" t="s">
        <v>29</v>
      </c>
    </row>
    <row r="19" spans="1:2">
      <c r="A19" t="s">
        <v>30</v>
      </c>
      <c r="B19" t="s">
        <v>31</v>
      </c>
    </row>
    <row r="21" spans="1:2">
      <c r="A21" t="s">
        <v>32</v>
      </c>
      <c r="B21" t="s">
        <v>33</v>
      </c>
    </row>
    <row r="22" spans="1:2">
      <c r="A22" t="s">
        <v>34</v>
      </c>
      <c r="B22" t="s">
        <v>35</v>
      </c>
    </row>
    <row r="23" spans="1:2">
      <c r="A23" t="s">
        <v>36</v>
      </c>
      <c r="B23" t="s">
        <v>37</v>
      </c>
    </row>
    <row r="24" spans="1:2">
      <c r="A24" t="s">
        <v>38</v>
      </c>
      <c r="B24" t="s">
        <v>39</v>
      </c>
    </row>
    <row r="25" spans="1:2">
      <c r="A25" t="s">
        <v>40</v>
      </c>
      <c r="B25" t="s">
        <v>41</v>
      </c>
    </row>
    <row r="26" spans="1:2">
      <c r="A26" t="s">
        <v>42</v>
      </c>
      <c r="B26" t="s">
        <v>43</v>
      </c>
    </row>
    <row r="27" spans="1:2">
      <c r="A27" t="s">
        <v>44</v>
      </c>
      <c r="B27" t="s">
        <v>45</v>
      </c>
    </row>
    <row r="28" spans="1:2">
      <c r="A28" t="s">
        <v>46</v>
      </c>
      <c r="B28" t="s">
        <v>47</v>
      </c>
    </row>
    <row r="29" spans="1:2">
      <c r="A29" t="s">
        <v>48</v>
      </c>
      <c r="B29" t="s">
        <v>49</v>
      </c>
    </row>
    <row r="30" spans="1:2">
      <c r="A30" t="s">
        <v>50</v>
      </c>
      <c r="B30" t="s">
        <v>51</v>
      </c>
    </row>
    <row r="31" spans="1:2">
      <c r="A31" t="s">
        <v>52</v>
      </c>
      <c r="B31" t="s">
        <v>53</v>
      </c>
    </row>
    <row r="32" spans="1:2">
      <c r="A32" t="s">
        <v>54</v>
      </c>
      <c r="B32" t="s">
        <v>55</v>
      </c>
    </row>
    <row r="33" spans="1:2">
      <c r="A33" t="s">
        <v>56</v>
      </c>
      <c r="B33" t="s">
        <v>57</v>
      </c>
    </row>
    <row r="34" spans="1:2">
      <c r="A34" t="s">
        <v>58</v>
      </c>
      <c r="B34" t="s">
        <v>59</v>
      </c>
    </row>
    <row r="35" spans="1:2">
      <c r="A35" t="s">
        <v>60</v>
      </c>
      <c r="B35" t="s">
        <v>61</v>
      </c>
    </row>
    <row r="36" spans="1:2">
      <c r="A36" t="s">
        <v>62</v>
      </c>
      <c r="B36" t="s">
        <v>63</v>
      </c>
    </row>
    <row r="37" spans="1:2">
      <c r="A37" t="s">
        <v>64</v>
      </c>
      <c r="B37" t="s">
        <v>65</v>
      </c>
    </row>
    <row r="38" spans="1:2">
      <c r="A38" t="s">
        <v>66</v>
      </c>
      <c r="B38" t="s">
        <v>67</v>
      </c>
    </row>
    <row r="39" spans="1:2">
      <c r="A39" t="s">
        <v>68</v>
      </c>
      <c r="B39" t="s">
        <v>69</v>
      </c>
    </row>
    <row r="40" spans="1:2">
      <c r="A40" t="s">
        <v>70</v>
      </c>
      <c r="B40" t="s">
        <v>71</v>
      </c>
    </row>
    <row r="41" spans="1:2">
      <c r="A41" t="s">
        <v>72</v>
      </c>
      <c r="B41" t="s">
        <v>73</v>
      </c>
    </row>
    <row r="42" spans="1:2">
      <c r="A42" t="s">
        <v>74</v>
      </c>
      <c r="B42" t="s">
        <v>75</v>
      </c>
    </row>
    <row r="43" spans="1:2">
      <c r="A43" t="s">
        <v>76</v>
      </c>
      <c r="B43" t="s">
        <v>77</v>
      </c>
    </row>
    <row r="44" spans="1:2">
      <c r="A44" t="s">
        <v>78</v>
      </c>
      <c r="B44" t="s">
        <v>79</v>
      </c>
    </row>
    <row r="45" spans="1:2">
      <c r="A45" t="s">
        <v>80</v>
      </c>
      <c r="B45" t="s">
        <v>81</v>
      </c>
    </row>
    <row r="46" spans="1:2">
      <c r="A46" t="s">
        <v>82</v>
      </c>
      <c r="B46" t="s">
        <v>83</v>
      </c>
    </row>
    <row r="47" spans="1:2">
      <c r="A47" t="s">
        <v>84</v>
      </c>
      <c r="B47" t="s">
        <v>85</v>
      </c>
    </row>
    <row r="48" spans="1:2">
      <c r="A48" t="s">
        <v>86</v>
      </c>
      <c r="B48" t="s">
        <v>87</v>
      </c>
    </row>
    <row r="49" spans="1:2">
      <c r="A49" t="s">
        <v>88</v>
      </c>
      <c r="B49" t="s">
        <v>89</v>
      </c>
    </row>
    <row r="50" spans="1:2">
      <c r="A50" t="s">
        <v>90</v>
      </c>
      <c r="B50" t="s">
        <v>91</v>
      </c>
    </row>
    <row r="51" spans="1:2">
      <c r="A51" t="s">
        <v>92</v>
      </c>
      <c r="B51" t="s">
        <v>93</v>
      </c>
    </row>
    <row r="52" spans="1:2">
      <c r="A52" t="s">
        <v>94</v>
      </c>
      <c r="B52" t="s">
        <v>95</v>
      </c>
    </row>
    <row r="53" spans="1:2">
      <c r="A53" t="s">
        <v>96</v>
      </c>
      <c r="B53" t="s">
        <v>97</v>
      </c>
    </row>
    <row r="54" spans="1:2">
      <c r="A54" t="s">
        <v>98</v>
      </c>
      <c r="B54" t="s">
        <v>99</v>
      </c>
    </row>
    <row r="55" spans="1:2">
      <c r="A55" t="s">
        <v>100</v>
      </c>
      <c r="B55" t="s">
        <v>101</v>
      </c>
    </row>
    <row r="56" spans="1:2">
      <c r="A56" t="s">
        <v>102</v>
      </c>
      <c r="B56" t="s">
        <v>103</v>
      </c>
    </row>
    <row r="57" spans="1:2">
      <c r="A57" t="s">
        <v>104</v>
      </c>
      <c r="B57" t="s">
        <v>105</v>
      </c>
    </row>
    <row r="58" spans="1:2">
      <c r="A58" t="s">
        <v>106</v>
      </c>
      <c r="B58" t="s">
        <v>107</v>
      </c>
    </row>
    <row r="59" spans="1:2">
      <c r="A59" t="s">
        <v>108</v>
      </c>
      <c r="B59" t="s">
        <v>109</v>
      </c>
    </row>
    <row r="60" spans="1:2">
      <c r="A60" t="s">
        <v>110</v>
      </c>
      <c r="B60" t="s">
        <v>111</v>
      </c>
    </row>
    <row r="61" spans="1:2">
      <c r="A61" t="s">
        <v>112</v>
      </c>
      <c r="B61" t="s">
        <v>113</v>
      </c>
    </row>
  </sheetData>
  <phoneticPr fontId="27" type="noConversion"/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43BEC-EF8F-4573-B43B-495C4CD2D266}">
  <dimension ref="A2:D30"/>
  <sheetViews>
    <sheetView workbookViewId="0">
      <selection activeCell="N29" sqref="N29"/>
    </sheetView>
  </sheetViews>
  <sheetFormatPr defaultColWidth="8.6640625" defaultRowHeight="11.25"/>
  <cols>
    <col min="1" max="1" width="23.1640625" customWidth="1"/>
    <col min="2" max="2" width="73.1640625" customWidth="1"/>
    <col min="4" max="4" width="11.5" customWidth="1"/>
  </cols>
  <sheetData>
    <row r="2" spans="1:4" ht="12.75">
      <c r="A2" s="372" t="s">
        <v>416</v>
      </c>
      <c r="B2" s="56"/>
      <c r="C2" s="56"/>
      <c r="D2" s="56"/>
    </row>
    <row r="3" spans="1:4" ht="12">
      <c r="A3" s="424" t="s">
        <v>277</v>
      </c>
      <c r="B3" s="424" t="s">
        <v>310</v>
      </c>
      <c r="C3" s="424" t="s">
        <v>309</v>
      </c>
      <c r="D3" s="425" t="s">
        <v>417</v>
      </c>
    </row>
    <row r="4" spans="1:4" ht="12">
      <c r="A4" s="56" t="s">
        <v>121</v>
      </c>
      <c r="B4" s="56" t="s">
        <v>418</v>
      </c>
      <c r="C4" s="78">
        <v>2019</v>
      </c>
      <c r="D4" s="78" t="s">
        <v>293</v>
      </c>
    </row>
    <row r="5" spans="1:4" ht="12">
      <c r="A5" s="56" t="s">
        <v>365</v>
      </c>
      <c r="B5" s="56" t="s">
        <v>419</v>
      </c>
      <c r="C5" s="78">
        <v>2014</v>
      </c>
      <c r="D5" s="78" t="s">
        <v>289</v>
      </c>
    </row>
    <row r="6" spans="1:4" ht="12">
      <c r="A6" s="56" t="s">
        <v>296</v>
      </c>
      <c r="B6" s="56" t="s">
        <v>419</v>
      </c>
      <c r="C6" s="78">
        <v>2007</v>
      </c>
      <c r="D6" s="78" t="s">
        <v>289</v>
      </c>
    </row>
    <row r="7" spans="1:4" ht="12">
      <c r="A7" s="56" t="s">
        <v>128</v>
      </c>
      <c r="B7" s="56" t="s">
        <v>420</v>
      </c>
      <c r="C7" s="78">
        <v>2019</v>
      </c>
      <c r="D7" s="78" t="s">
        <v>293</v>
      </c>
    </row>
    <row r="8" spans="1:4" ht="12">
      <c r="A8" s="56" t="s">
        <v>135</v>
      </c>
      <c r="B8" s="56" t="s">
        <v>421</v>
      </c>
      <c r="C8" s="78">
        <v>2019</v>
      </c>
      <c r="D8" s="78" t="s">
        <v>293</v>
      </c>
    </row>
    <row r="9" spans="1:4" ht="12">
      <c r="A9" s="56" t="s">
        <v>295</v>
      </c>
      <c r="B9" s="56" t="s">
        <v>422</v>
      </c>
      <c r="C9" s="78">
        <v>2016</v>
      </c>
      <c r="D9" s="78" t="s">
        <v>289</v>
      </c>
    </row>
    <row r="10" spans="1:4" ht="12">
      <c r="A10" s="56" t="s">
        <v>142</v>
      </c>
      <c r="B10" s="56" t="s">
        <v>423</v>
      </c>
      <c r="C10" s="78">
        <v>2017</v>
      </c>
      <c r="D10" s="78" t="s">
        <v>293</v>
      </c>
    </row>
    <row r="11" spans="1:4" ht="12">
      <c r="A11" s="56" t="s">
        <v>149</v>
      </c>
      <c r="B11" s="56" t="s">
        <v>424</v>
      </c>
      <c r="C11" s="78">
        <v>2019</v>
      </c>
      <c r="D11" s="78" t="s">
        <v>293</v>
      </c>
    </row>
    <row r="12" spans="1:4" ht="12">
      <c r="A12" s="56" t="s">
        <v>156</v>
      </c>
      <c r="B12" s="56" t="s">
        <v>425</v>
      </c>
      <c r="C12" s="78">
        <v>2019</v>
      </c>
      <c r="D12" s="78" t="s">
        <v>293</v>
      </c>
    </row>
    <row r="13" spans="1:4" ht="12">
      <c r="A13" s="56" t="s">
        <v>163</v>
      </c>
      <c r="B13" s="56" t="s">
        <v>426</v>
      </c>
      <c r="C13" s="78">
        <v>2019</v>
      </c>
      <c r="D13" s="78" t="s">
        <v>293</v>
      </c>
    </row>
    <row r="14" spans="1:4" ht="12">
      <c r="A14" s="56" t="s">
        <v>170</v>
      </c>
      <c r="B14" s="56" t="s">
        <v>427</v>
      </c>
      <c r="C14" s="78">
        <v>2019</v>
      </c>
      <c r="D14" s="78" t="s">
        <v>293</v>
      </c>
    </row>
    <row r="15" spans="1:4" ht="12">
      <c r="A15" s="56" t="s">
        <v>177</v>
      </c>
      <c r="B15" s="56" t="s">
        <v>428</v>
      </c>
      <c r="C15" s="78">
        <v>2019</v>
      </c>
      <c r="D15" s="78" t="s">
        <v>293</v>
      </c>
    </row>
    <row r="16" spans="1:4" ht="12">
      <c r="A16" s="56" t="s">
        <v>429</v>
      </c>
      <c r="B16" s="56" t="s">
        <v>430</v>
      </c>
      <c r="C16" s="78">
        <v>2019</v>
      </c>
      <c r="D16" s="78" t="s">
        <v>289</v>
      </c>
    </row>
    <row r="17" spans="1:4" ht="12">
      <c r="A17" s="56" t="s">
        <v>376</v>
      </c>
      <c r="B17" s="56" t="s">
        <v>431</v>
      </c>
      <c r="C17" s="78">
        <v>2019</v>
      </c>
      <c r="D17" s="78" t="s">
        <v>293</v>
      </c>
    </row>
    <row r="18" spans="1:4" ht="12">
      <c r="A18" s="56" t="s">
        <v>375</v>
      </c>
      <c r="B18" s="56" t="s">
        <v>432</v>
      </c>
      <c r="C18" s="78">
        <v>2012</v>
      </c>
      <c r="D18" s="78" t="s">
        <v>289</v>
      </c>
    </row>
    <row r="19" spans="1:4" ht="12">
      <c r="A19" s="56" t="s">
        <v>298</v>
      </c>
      <c r="B19" s="56" t="s">
        <v>430</v>
      </c>
      <c r="C19" s="78">
        <v>2014</v>
      </c>
      <c r="D19" s="78" t="s">
        <v>289</v>
      </c>
    </row>
    <row r="20" spans="1:4" ht="12">
      <c r="A20" s="56" t="s">
        <v>184</v>
      </c>
      <c r="B20" s="56" t="s">
        <v>433</v>
      </c>
      <c r="C20" s="78">
        <v>2018</v>
      </c>
      <c r="D20" s="78" t="s">
        <v>293</v>
      </c>
    </row>
    <row r="21" spans="1:4" ht="12">
      <c r="A21" s="56" t="s">
        <v>191</v>
      </c>
      <c r="B21" s="56" t="s">
        <v>434</v>
      </c>
      <c r="C21" s="78">
        <v>2014</v>
      </c>
      <c r="D21" s="78" t="s">
        <v>289</v>
      </c>
    </row>
    <row r="22" spans="1:4" ht="12">
      <c r="A22" s="56" t="s">
        <v>198</v>
      </c>
      <c r="B22" s="56" t="s">
        <v>435</v>
      </c>
      <c r="C22" s="78">
        <v>2019</v>
      </c>
      <c r="D22" s="78" t="s">
        <v>293</v>
      </c>
    </row>
    <row r="23" spans="1:4" ht="12">
      <c r="A23" s="56" t="s">
        <v>212</v>
      </c>
      <c r="B23" s="56" t="s">
        <v>436</v>
      </c>
      <c r="C23" s="78">
        <v>2019</v>
      </c>
      <c r="D23" s="78" t="s">
        <v>293</v>
      </c>
    </row>
    <row r="24" spans="1:4" ht="12">
      <c r="A24" s="56" t="s">
        <v>205</v>
      </c>
      <c r="B24" s="56" t="s">
        <v>425</v>
      </c>
      <c r="C24" s="78">
        <v>2017</v>
      </c>
      <c r="D24" s="78" t="s">
        <v>293</v>
      </c>
    </row>
    <row r="25" spans="1:4" ht="12">
      <c r="A25" s="56" t="s">
        <v>219</v>
      </c>
      <c r="B25" s="56" t="s">
        <v>435</v>
      </c>
      <c r="C25" s="78">
        <v>2019</v>
      </c>
      <c r="D25" s="78" t="s">
        <v>293</v>
      </c>
    </row>
    <row r="26" spans="1:4" ht="12">
      <c r="A26" s="56" t="s">
        <v>377</v>
      </c>
      <c r="B26" s="56" t="s">
        <v>437</v>
      </c>
      <c r="C26" s="78">
        <v>2017</v>
      </c>
      <c r="D26" s="78" t="s">
        <v>289</v>
      </c>
    </row>
    <row r="27" spans="1:4" ht="12">
      <c r="A27" s="56" t="s">
        <v>378</v>
      </c>
      <c r="B27" s="56" t="s">
        <v>438</v>
      </c>
      <c r="C27" s="78">
        <v>2015</v>
      </c>
      <c r="D27" s="78" t="s">
        <v>289</v>
      </c>
    </row>
    <row r="28" spans="1:4" ht="12">
      <c r="A28" s="56" t="s">
        <v>226</v>
      </c>
      <c r="B28" s="56" t="s">
        <v>439</v>
      </c>
      <c r="C28" s="78">
        <v>2019</v>
      </c>
      <c r="D28" s="78" t="s">
        <v>293</v>
      </c>
    </row>
    <row r="29" spans="1:4" ht="12.75" thickBot="1">
      <c r="A29" s="115" t="s">
        <v>379</v>
      </c>
      <c r="B29" s="115" t="s">
        <v>440</v>
      </c>
      <c r="C29" s="86">
        <v>2019</v>
      </c>
      <c r="D29" s="86" t="s">
        <v>289</v>
      </c>
    </row>
    <row r="30" spans="1:4">
      <c r="A30" s="612" t="s">
        <v>346</v>
      </c>
      <c r="B30" s="612"/>
    </row>
  </sheetData>
  <mergeCells count="1">
    <mergeCell ref="A30:B30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C500D9-55D6-4D34-8857-9941D5D10FB4}">
  <dimension ref="A2:M36"/>
  <sheetViews>
    <sheetView workbookViewId="0">
      <selection activeCell="S17" sqref="S17"/>
    </sheetView>
  </sheetViews>
  <sheetFormatPr defaultColWidth="8.6640625" defaultRowHeight="11.25"/>
  <cols>
    <col min="1" max="1" width="23.5" customWidth="1"/>
    <col min="2" max="13" width="9.5" customWidth="1"/>
  </cols>
  <sheetData>
    <row r="2" spans="1:13" s="56" customFormat="1" ht="12.75">
      <c r="A2" s="372" t="s">
        <v>441</v>
      </c>
    </row>
    <row r="3" spans="1:13" s="56" customFormat="1" ht="12">
      <c r="A3" s="592" t="s">
        <v>277</v>
      </c>
      <c r="B3" s="584" t="s">
        <v>442</v>
      </c>
      <c r="C3" s="584"/>
      <c r="D3" s="584"/>
      <c r="E3" s="584"/>
      <c r="F3" s="584"/>
      <c r="G3" s="584"/>
      <c r="H3" s="593" t="s">
        <v>443</v>
      </c>
      <c r="I3" s="593"/>
      <c r="J3" s="593"/>
      <c r="K3" s="593" t="s">
        <v>444</v>
      </c>
      <c r="L3" s="593"/>
      <c r="M3" s="594"/>
    </row>
    <row r="4" spans="1:13" s="56" customFormat="1" ht="22.5" customHeight="1">
      <c r="A4" s="592"/>
      <c r="B4" s="593" t="s">
        <v>445</v>
      </c>
      <c r="C4" s="593"/>
      <c r="D4" s="593"/>
      <c r="E4" s="593" t="s">
        <v>446</v>
      </c>
      <c r="F4" s="593"/>
      <c r="G4" s="593"/>
      <c r="H4" s="593"/>
      <c r="I4" s="593"/>
      <c r="J4" s="593"/>
      <c r="K4" s="593"/>
      <c r="L4" s="593"/>
      <c r="M4" s="594"/>
    </row>
    <row r="5" spans="1:13" s="56" customFormat="1" ht="24">
      <c r="A5" s="592"/>
      <c r="B5" s="376" t="s">
        <v>264</v>
      </c>
      <c r="C5" s="376" t="s">
        <v>119</v>
      </c>
      <c r="D5" s="376" t="s">
        <v>120</v>
      </c>
      <c r="E5" s="376" t="s">
        <v>264</v>
      </c>
      <c r="F5" s="376" t="s">
        <v>119</v>
      </c>
      <c r="G5" s="376" t="s">
        <v>120</v>
      </c>
      <c r="H5" s="376" t="s">
        <v>264</v>
      </c>
      <c r="I5" s="376" t="s">
        <v>119</v>
      </c>
      <c r="J5" s="376" t="s">
        <v>120</v>
      </c>
      <c r="K5" s="376" t="s">
        <v>264</v>
      </c>
      <c r="L5" s="376" t="s">
        <v>119</v>
      </c>
      <c r="M5" s="377" t="s">
        <v>120</v>
      </c>
    </row>
    <row r="6" spans="1:13" s="56" customFormat="1" ht="12">
      <c r="A6" s="426" t="s">
        <v>121</v>
      </c>
      <c r="B6" s="427">
        <v>0.15</v>
      </c>
      <c r="C6" s="427">
        <v>0.17</v>
      </c>
      <c r="D6" s="427">
        <v>0.14000000000000001</v>
      </c>
      <c r="E6" s="427">
        <v>0.05</v>
      </c>
      <c r="F6" s="427">
        <v>0.05</v>
      </c>
      <c r="G6" s="428">
        <v>0.04</v>
      </c>
      <c r="H6" s="427">
        <v>13.3</v>
      </c>
      <c r="I6" s="427">
        <v>12</v>
      </c>
      <c r="J6" s="428">
        <v>14.4</v>
      </c>
      <c r="K6" s="427">
        <v>11.3</v>
      </c>
      <c r="L6" s="427">
        <v>10</v>
      </c>
      <c r="M6" s="427">
        <v>12.5</v>
      </c>
    </row>
    <row r="7" spans="1:13" s="56" customFormat="1" ht="12">
      <c r="A7" s="426" t="s">
        <v>365</v>
      </c>
      <c r="B7" s="427"/>
      <c r="C7" s="427"/>
      <c r="D7" s="427"/>
      <c r="E7" s="427"/>
      <c r="F7" s="427"/>
      <c r="G7" s="428"/>
      <c r="H7" s="427">
        <v>13.5</v>
      </c>
      <c r="I7" s="427">
        <v>12.5</v>
      </c>
      <c r="J7" s="428">
        <v>14.4</v>
      </c>
      <c r="K7" s="427"/>
      <c r="L7" s="427"/>
      <c r="M7" s="427"/>
    </row>
    <row r="8" spans="1:13" s="56" customFormat="1" ht="12">
      <c r="A8" s="426" t="s">
        <v>296</v>
      </c>
      <c r="B8" s="427"/>
      <c r="C8" s="427"/>
      <c r="D8" s="427"/>
      <c r="E8" s="427"/>
      <c r="F8" s="427"/>
      <c r="G8" s="428"/>
      <c r="H8" s="427">
        <v>13.4</v>
      </c>
      <c r="I8" s="427">
        <v>12.9</v>
      </c>
      <c r="J8" s="428">
        <v>13.9</v>
      </c>
      <c r="K8" s="427"/>
      <c r="L8" s="427"/>
      <c r="M8" s="427"/>
    </row>
    <row r="9" spans="1:13" s="56" customFormat="1" ht="12">
      <c r="A9" s="426" t="s">
        <v>128</v>
      </c>
      <c r="B9" s="427">
        <v>0.37</v>
      </c>
      <c r="C9" s="427">
        <v>0.23</v>
      </c>
      <c r="D9" s="427">
        <v>0.5</v>
      </c>
      <c r="E9" s="427">
        <v>0.2</v>
      </c>
      <c r="F9" s="427">
        <v>0.2</v>
      </c>
      <c r="G9" s="428">
        <v>0.2</v>
      </c>
      <c r="H9" s="427">
        <v>11.4</v>
      </c>
      <c r="I9" s="427">
        <v>11.2</v>
      </c>
      <c r="J9" s="428">
        <v>11.6</v>
      </c>
      <c r="K9" s="427">
        <v>7.2</v>
      </c>
      <c r="L9" s="427">
        <v>8.6</v>
      </c>
      <c r="M9" s="427">
        <v>5.8</v>
      </c>
    </row>
    <row r="10" spans="1:13" s="56" customFormat="1" ht="12">
      <c r="A10" s="426" t="s">
        <v>135</v>
      </c>
      <c r="B10" s="427">
        <v>0.08</v>
      </c>
      <c r="C10" s="427">
        <v>0.04</v>
      </c>
      <c r="D10" s="427">
        <v>0.11</v>
      </c>
      <c r="E10" s="427">
        <v>0.04</v>
      </c>
      <c r="F10" s="427">
        <v>0.04</v>
      </c>
      <c r="G10" s="428">
        <v>0.04</v>
      </c>
      <c r="H10" s="427">
        <v>13.9</v>
      </c>
      <c r="I10" s="427">
        <v>12.8</v>
      </c>
      <c r="J10" s="428">
        <v>14.8</v>
      </c>
      <c r="K10" s="427">
        <v>12.8</v>
      </c>
      <c r="L10" s="427">
        <v>12.4</v>
      </c>
      <c r="M10" s="427">
        <v>13.1</v>
      </c>
    </row>
    <row r="11" spans="1:13" s="56" customFormat="1" ht="12">
      <c r="A11" s="426" t="s">
        <v>295</v>
      </c>
      <c r="B11" s="427"/>
      <c r="C11" s="427"/>
      <c r="D11" s="427"/>
      <c r="E11" s="427"/>
      <c r="F11" s="427"/>
      <c r="G11" s="428"/>
      <c r="H11" s="427">
        <v>13.6</v>
      </c>
      <c r="I11" s="427">
        <v>13.4</v>
      </c>
      <c r="J11" s="428">
        <v>13.8</v>
      </c>
      <c r="K11" s="427"/>
      <c r="L11" s="427"/>
      <c r="M11" s="427"/>
    </row>
    <row r="12" spans="1:13" s="56" customFormat="1" ht="12">
      <c r="A12" s="426" t="s">
        <v>142</v>
      </c>
      <c r="B12" s="427">
        <v>7.0000000000000007E-2</v>
      </c>
      <c r="C12" s="427">
        <v>0.03</v>
      </c>
      <c r="D12" s="427">
        <v>0.1</v>
      </c>
      <c r="E12" s="427">
        <v>0.04</v>
      </c>
      <c r="F12" s="427">
        <v>0.04</v>
      </c>
      <c r="G12" s="428">
        <v>0.04</v>
      </c>
      <c r="H12" s="427">
        <v>14.6</v>
      </c>
      <c r="I12" s="427">
        <v>13.7</v>
      </c>
      <c r="J12" s="428">
        <v>15.3</v>
      </c>
      <c r="K12" s="427">
        <v>13.5</v>
      </c>
      <c r="L12" s="427">
        <v>13.3</v>
      </c>
      <c r="M12" s="427">
        <v>13.8</v>
      </c>
    </row>
    <row r="13" spans="1:13" s="56" customFormat="1" ht="12">
      <c r="A13" s="426" t="s">
        <v>149</v>
      </c>
      <c r="B13" s="427">
        <v>0.46</v>
      </c>
      <c r="C13" s="427">
        <v>0.36</v>
      </c>
      <c r="D13" s="427">
        <v>0.54</v>
      </c>
      <c r="E13" s="427">
        <v>0.27</v>
      </c>
      <c r="F13" s="427">
        <v>0.28999999999999998</v>
      </c>
      <c r="G13" s="428">
        <v>0.25</v>
      </c>
      <c r="H13" s="427">
        <v>15.9</v>
      </c>
      <c r="I13" s="427">
        <v>15.2</v>
      </c>
      <c r="J13" s="428">
        <v>16.600000000000001</v>
      </c>
      <c r="K13" s="427">
        <v>8.6</v>
      </c>
      <c r="L13" s="427">
        <v>9.6999999999999993</v>
      </c>
      <c r="M13" s="427">
        <v>7.7</v>
      </c>
    </row>
    <row r="14" spans="1:13" s="56" customFormat="1" ht="12">
      <c r="A14" s="426" t="s">
        <v>156</v>
      </c>
      <c r="B14" s="427">
        <v>0.22</v>
      </c>
      <c r="C14" s="427">
        <v>0.11</v>
      </c>
      <c r="D14" s="427">
        <v>0.3</v>
      </c>
      <c r="E14" s="427">
        <v>0.1</v>
      </c>
      <c r="F14" s="427">
        <v>0.11</v>
      </c>
      <c r="G14" s="428">
        <v>0.09</v>
      </c>
      <c r="H14" s="427">
        <v>15.1</v>
      </c>
      <c r="I14" s="427">
        <v>14.1</v>
      </c>
      <c r="J14" s="428">
        <v>16</v>
      </c>
      <c r="K14" s="427">
        <v>11.9</v>
      </c>
      <c r="L14" s="427">
        <v>12.5</v>
      </c>
      <c r="M14" s="427">
        <v>11.3</v>
      </c>
    </row>
    <row r="15" spans="1:13" s="56" customFormat="1" ht="12">
      <c r="A15" s="426" t="s">
        <v>163</v>
      </c>
      <c r="B15" s="427">
        <v>0.25</v>
      </c>
      <c r="C15" s="427">
        <v>0.24</v>
      </c>
      <c r="D15" s="427">
        <v>0.25</v>
      </c>
      <c r="E15" s="427">
        <v>0.13</v>
      </c>
      <c r="F15" s="427">
        <v>0.14000000000000001</v>
      </c>
      <c r="G15" s="428">
        <v>0.13</v>
      </c>
      <c r="H15" s="427">
        <v>13.4</v>
      </c>
      <c r="I15" s="427">
        <v>12.4</v>
      </c>
      <c r="J15" s="428">
        <v>14.4</v>
      </c>
      <c r="K15" s="427">
        <v>10.1</v>
      </c>
      <c r="L15" s="427">
        <v>9.4</v>
      </c>
      <c r="M15" s="427">
        <v>10.8</v>
      </c>
    </row>
    <row r="16" spans="1:13" s="56" customFormat="1" ht="12">
      <c r="A16" s="426" t="s">
        <v>170</v>
      </c>
      <c r="B16" s="427">
        <v>0.28000000000000003</v>
      </c>
      <c r="C16" s="427">
        <v>0.17</v>
      </c>
      <c r="D16" s="427">
        <v>0.38</v>
      </c>
      <c r="E16" s="427">
        <v>0.18</v>
      </c>
      <c r="F16" s="427">
        <v>0.19</v>
      </c>
      <c r="G16" s="428">
        <v>0.17</v>
      </c>
      <c r="H16" s="427">
        <v>13.8</v>
      </c>
      <c r="I16" s="427">
        <v>13.3</v>
      </c>
      <c r="J16" s="428">
        <v>14.3</v>
      </c>
      <c r="K16" s="427">
        <v>9.9</v>
      </c>
      <c r="L16" s="427">
        <v>11</v>
      </c>
      <c r="M16" s="427">
        <v>8.8000000000000007</v>
      </c>
    </row>
    <row r="17" spans="1:13" s="56" customFormat="1" ht="12">
      <c r="A17" s="426" t="s">
        <v>177</v>
      </c>
      <c r="B17" s="427">
        <v>0.63</v>
      </c>
      <c r="C17" s="427">
        <v>0.49</v>
      </c>
      <c r="D17" s="427">
        <v>0.77</v>
      </c>
      <c r="E17" s="427">
        <v>0.52</v>
      </c>
      <c r="F17" s="427">
        <v>0.53</v>
      </c>
      <c r="G17" s="428">
        <v>0.51</v>
      </c>
      <c r="H17" s="427">
        <v>12.7</v>
      </c>
      <c r="I17" s="427">
        <v>12.3</v>
      </c>
      <c r="J17" s="428">
        <v>13.2</v>
      </c>
      <c r="K17" s="427">
        <v>4.7</v>
      </c>
      <c r="L17" s="427">
        <v>6.3</v>
      </c>
      <c r="M17" s="427">
        <v>3</v>
      </c>
    </row>
    <row r="18" spans="1:13" s="56" customFormat="1" ht="12">
      <c r="A18" s="426" t="s">
        <v>374</v>
      </c>
      <c r="B18" s="427">
        <v>0.12</v>
      </c>
      <c r="C18" s="427">
        <v>0.13</v>
      </c>
      <c r="D18" s="427">
        <v>0.11</v>
      </c>
      <c r="E18" s="427">
        <v>0.32</v>
      </c>
      <c r="F18" s="427">
        <v>0.28999999999999998</v>
      </c>
      <c r="G18" s="428">
        <v>0.34</v>
      </c>
      <c r="H18" s="427">
        <v>10.6</v>
      </c>
      <c r="I18" s="427">
        <v>9.6999999999999993</v>
      </c>
      <c r="J18" s="428">
        <v>11.4</v>
      </c>
      <c r="K18" s="427">
        <v>9.3000000000000007</v>
      </c>
      <c r="L18" s="427">
        <v>8.4</v>
      </c>
      <c r="M18" s="427">
        <v>10.1</v>
      </c>
    </row>
    <row r="19" spans="1:13" s="56" customFormat="1" ht="12">
      <c r="A19" s="426" t="s">
        <v>376</v>
      </c>
      <c r="B19" s="427">
        <v>0.78</v>
      </c>
      <c r="C19" s="427">
        <v>0.74</v>
      </c>
      <c r="D19" s="427">
        <v>0.82</v>
      </c>
      <c r="E19" s="427">
        <v>0.59</v>
      </c>
      <c r="F19" s="427">
        <v>0.6</v>
      </c>
      <c r="G19" s="428">
        <v>0.56999999999999995</v>
      </c>
      <c r="H19" s="427">
        <v>11.2</v>
      </c>
      <c r="I19" s="427">
        <v>10.8</v>
      </c>
      <c r="J19" s="428">
        <v>11.6</v>
      </c>
      <c r="K19" s="427">
        <v>2.5</v>
      </c>
      <c r="L19" s="427">
        <v>2.8</v>
      </c>
      <c r="M19" s="427">
        <v>2.1</v>
      </c>
    </row>
    <row r="20" spans="1:13" s="56" customFormat="1" ht="12">
      <c r="A20" s="426" t="s">
        <v>375</v>
      </c>
      <c r="B20" s="427"/>
      <c r="C20" s="427"/>
      <c r="D20" s="427"/>
      <c r="E20" s="427"/>
      <c r="F20" s="427"/>
      <c r="G20" s="428"/>
      <c r="H20" s="427">
        <v>10.1</v>
      </c>
      <c r="I20" s="427">
        <v>10.1</v>
      </c>
      <c r="J20" s="428">
        <v>10.1</v>
      </c>
      <c r="K20" s="427"/>
      <c r="L20" s="427"/>
      <c r="M20" s="427"/>
    </row>
    <row r="21" spans="1:13" s="56" customFormat="1" ht="12">
      <c r="A21" s="426" t="s">
        <v>298</v>
      </c>
      <c r="B21" s="427"/>
      <c r="C21" s="427"/>
      <c r="D21" s="427"/>
      <c r="E21" s="427"/>
      <c r="F21" s="427"/>
      <c r="G21" s="428"/>
      <c r="H21" s="427">
        <v>13.8</v>
      </c>
      <c r="I21" s="427">
        <v>12.7</v>
      </c>
      <c r="J21" s="428">
        <v>14.9</v>
      </c>
      <c r="K21" s="427"/>
      <c r="L21" s="427"/>
      <c r="M21" s="427"/>
    </row>
    <row r="22" spans="1:13" s="56" customFormat="1" ht="12">
      <c r="A22" s="426" t="s">
        <v>184</v>
      </c>
      <c r="B22" s="427">
        <v>0.42</v>
      </c>
      <c r="C22" s="427">
        <v>0.28000000000000003</v>
      </c>
      <c r="D22" s="427">
        <v>0.53</v>
      </c>
      <c r="E22" s="427">
        <v>0.26</v>
      </c>
      <c r="F22" s="427">
        <v>0.26</v>
      </c>
      <c r="G22" s="428">
        <v>0.26</v>
      </c>
      <c r="H22" s="427">
        <v>13.3</v>
      </c>
      <c r="I22" s="427">
        <v>12.7</v>
      </c>
      <c r="J22" s="428">
        <v>13.8</v>
      </c>
      <c r="K22" s="427">
        <v>7.7</v>
      </c>
      <c r="L22" s="427">
        <v>9.1</v>
      </c>
      <c r="M22" s="427">
        <v>6.4</v>
      </c>
    </row>
    <row r="23" spans="1:13" s="56" customFormat="1" ht="12">
      <c r="A23" s="426" t="s">
        <v>191</v>
      </c>
      <c r="B23" s="427">
        <v>0.82</v>
      </c>
      <c r="C23" s="427">
        <v>0.71</v>
      </c>
      <c r="D23" s="427">
        <v>0.91</v>
      </c>
      <c r="E23" s="427">
        <v>0.59</v>
      </c>
      <c r="F23" s="427">
        <v>0.61</v>
      </c>
      <c r="G23" s="428">
        <v>0.56999999999999995</v>
      </c>
      <c r="H23" s="427">
        <v>12.2</v>
      </c>
      <c r="I23" s="427">
        <v>11.1</v>
      </c>
      <c r="J23" s="428">
        <v>13.3</v>
      </c>
      <c r="K23" s="427">
        <v>2.2000000000000002</v>
      </c>
      <c r="L23" s="427">
        <v>3.2</v>
      </c>
      <c r="M23" s="427">
        <v>1.1000000000000001</v>
      </c>
    </row>
    <row r="24" spans="1:13" s="56" customFormat="1" ht="12">
      <c r="A24" s="426" t="s">
        <v>198</v>
      </c>
      <c r="B24" s="427">
        <v>0.12</v>
      </c>
      <c r="C24" s="427">
        <v>0.08</v>
      </c>
      <c r="D24" s="427">
        <v>0.16</v>
      </c>
      <c r="E24" s="427">
        <v>0.09</v>
      </c>
      <c r="F24" s="427">
        <v>0.1</v>
      </c>
      <c r="G24" s="428">
        <v>0.09</v>
      </c>
      <c r="H24" s="427">
        <v>15.7</v>
      </c>
      <c r="I24" s="427">
        <v>14.8</v>
      </c>
      <c r="J24" s="428">
        <v>16.600000000000001</v>
      </c>
      <c r="K24" s="427">
        <v>13.7</v>
      </c>
      <c r="L24" s="427">
        <v>13.6</v>
      </c>
      <c r="M24" s="427">
        <v>13.9</v>
      </c>
    </row>
    <row r="25" spans="1:13" s="56" customFormat="1" ht="12">
      <c r="A25" s="426" t="s">
        <v>205</v>
      </c>
      <c r="B25" s="427">
        <v>0.37</v>
      </c>
      <c r="C25" s="427">
        <v>0.24</v>
      </c>
      <c r="D25" s="427">
        <v>0.48</v>
      </c>
      <c r="E25" s="427">
        <v>0.19</v>
      </c>
      <c r="F25" s="427">
        <v>0.19</v>
      </c>
      <c r="G25" s="428">
        <v>0.2</v>
      </c>
      <c r="H25" s="427">
        <v>15.9</v>
      </c>
      <c r="I25" s="427">
        <v>15.5</v>
      </c>
      <c r="J25" s="428">
        <v>16.2</v>
      </c>
      <c r="K25" s="427">
        <v>10</v>
      </c>
      <c r="L25" s="427">
        <v>11.7</v>
      </c>
      <c r="M25" s="427">
        <v>8.5</v>
      </c>
    </row>
    <row r="26" spans="1:13" s="56" customFormat="1" ht="12">
      <c r="A26" s="426" t="s">
        <v>212</v>
      </c>
      <c r="B26" s="427">
        <v>0.26</v>
      </c>
      <c r="C26" s="427">
        <v>0.2</v>
      </c>
      <c r="D26" s="427">
        <v>0.31</v>
      </c>
      <c r="E26" s="427">
        <v>0.21</v>
      </c>
      <c r="F26" s="427">
        <v>0.23</v>
      </c>
      <c r="G26" s="428">
        <v>0.19</v>
      </c>
      <c r="H26" s="427">
        <v>14</v>
      </c>
      <c r="I26" s="427">
        <v>12.9</v>
      </c>
      <c r="J26" s="428">
        <v>15</v>
      </c>
      <c r="K26" s="427">
        <v>10.4</v>
      </c>
      <c r="L26" s="427">
        <v>10.3</v>
      </c>
      <c r="M26" s="427">
        <v>10.4</v>
      </c>
    </row>
    <row r="27" spans="1:13" s="56" customFormat="1" ht="12">
      <c r="A27" s="426" t="s">
        <v>219</v>
      </c>
      <c r="B27" s="427">
        <v>0.45</v>
      </c>
      <c r="C27" s="427">
        <v>0.42</v>
      </c>
      <c r="D27" s="427">
        <v>0.48</v>
      </c>
      <c r="E27" s="427">
        <v>0.27</v>
      </c>
      <c r="F27" s="427">
        <v>0.28999999999999998</v>
      </c>
      <c r="G27" s="428">
        <v>0.25</v>
      </c>
      <c r="H27" s="427">
        <v>14.1</v>
      </c>
      <c r="I27" s="427">
        <v>13</v>
      </c>
      <c r="J27" s="428">
        <v>15</v>
      </c>
      <c r="K27" s="427">
        <v>7.7</v>
      </c>
      <c r="L27" s="427">
        <v>7.6</v>
      </c>
      <c r="M27" s="427">
        <v>7.7</v>
      </c>
    </row>
    <row r="28" spans="1:13" s="56" customFormat="1" ht="12">
      <c r="A28" s="426" t="s">
        <v>447</v>
      </c>
      <c r="B28" s="427">
        <v>0.56999999999999995</v>
      </c>
      <c r="C28" s="427">
        <v>0.53</v>
      </c>
      <c r="D28" s="427">
        <v>0.6</v>
      </c>
      <c r="E28" s="427">
        <v>0.5</v>
      </c>
      <c r="F28" s="427">
        <v>0.49</v>
      </c>
      <c r="G28" s="428">
        <v>0.51</v>
      </c>
      <c r="H28" s="427">
        <v>12.7</v>
      </c>
      <c r="I28" s="427">
        <v>11.6</v>
      </c>
      <c r="J28" s="428">
        <v>13.7</v>
      </c>
      <c r="K28" s="427">
        <v>5.4</v>
      </c>
      <c r="L28" s="427">
        <v>5.5</v>
      </c>
      <c r="M28" s="427">
        <v>5.4</v>
      </c>
    </row>
    <row r="29" spans="1:13" s="56" customFormat="1" ht="12">
      <c r="A29" s="426" t="s">
        <v>378</v>
      </c>
      <c r="B29" s="427"/>
      <c r="C29" s="427"/>
      <c r="D29" s="427"/>
      <c r="E29" s="427"/>
      <c r="F29" s="427"/>
      <c r="G29" s="428"/>
      <c r="H29" s="427">
        <v>13.5</v>
      </c>
      <c r="I29" s="427">
        <v>12.5</v>
      </c>
      <c r="J29" s="428">
        <v>14.5</v>
      </c>
      <c r="K29" s="427"/>
      <c r="L29" s="427"/>
      <c r="M29" s="427"/>
    </row>
    <row r="30" spans="1:13" s="56" customFormat="1" ht="12">
      <c r="A30" s="426" t="s">
        <v>226</v>
      </c>
      <c r="B30" s="427">
        <v>0.06</v>
      </c>
      <c r="C30" s="427">
        <v>0.02</v>
      </c>
      <c r="D30" s="427">
        <v>0.1</v>
      </c>
      <c r="E30" s="427">
        <v>0.01</v>
      </c>
      <c r="F30" s="427">
        <v>0.01</v>
      </c>
      <c r="G30" s="428">
        <v>0.01</v>
      </c>
      <c r="H30" s="427">
        <v>13.8</v>
      </c>
      <c r="I30" s="427">
        <v>12.3</v>
      </c>
      <c r="J30" s="428">
        <v>15</v>
      </c>
      <c r="K30" s="427">
        <v>12.9</v>
      </c>
      <c r="L30" s="427">
        <v>12</v>
      </c>
      <c r="M30" s="427">
        <v>13.6</v>
      </c>
    </row>
    <row r="31" spans="1:13" s="56" customFormat="1" ht="12.75" thickBot="1">
      <c r="A31" s="429" t="s">
        <v>379</v>
      </c>
      <c r="B31" s="430">
        <v>0.91</v>
      </c>
      <c r="C31" s="430">
        <v>0.89</v>
      </c>
      <c r="D31" s="430">
        <v>0.92</v>
      </c>
      <c r="E31" s="430">
        <v>0.94</v>
      </c>
      <c r="F31" s="430">
        <v>0.93</v>
      </c>
      <c r="G31" s="431">
        <v>0.94</v>
      </c>
      <c r="H31" s="430">
        <v>13.6</v>
      </c>
      <c r="I31" s="430">
        <v>12.4</v>
      </c>
      <c r="J31" s="431">
        <v>14.7</v>
      </c>
      <c r="K31" s="430">
        <v>1.3</v>
      </c>
      <c r="L31" s="430">
        <v>1.4</v>
      </c>
      <c r="M31" s="430">
        <v>1.2</v>
      </c>
    </row>
    <row r="32" spans="1:13">
      <c r="A32" s="55" t="s">
        <v>448</v>
      </c>
    </row>
    <row r="33" spans="1:1">
      <c r="A33" s="55" t="s">
        <v>449</v>
      </c>
    </row>
    <row r="34" spans="1:1">
      <c r="A34" s="55" t="s">
        <v>450</v>
      </c>
    </row>
    <row r="35" spans="1:1">
      <c r="A35" s="55" t="s">
        <v>451</v>
      </c>
    </row>
    <row r="36" spans="1:1">
      <c r="A36" s="55" t="s">
        <v>452</v>
      </c>
    </row>
  </sheetData>
  <mergeCells count="6">
    <mergeCell ref="A3:A5"/>
    <mergeCell ref="B3:G3"/>
    <mergeCell ref="H3:J4"/>
    <mergeCell ref="K3:M4"/>
    <mergeCell ref="B4:D4"/>
    <mergeCell ref="E4:G4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B76603-E2CC-4C2E-8390-3CF9420B53A1}">
  <dimension ref="A2:N57"/>
  <sheetViews>
    <sheetView workbookViewId="0">
      <selection activeCell="A2" sqref="A2"/>
    </sheetView>
  </sheetViews>
  <sheetFormatPr defaultColWidth="8.6640625" defaultRowHeight="11.25"/>
  <cols>
    <col min="1" max="1" width="41" customWidth="1"/>
    <col min="2" max="3" width="9.6640625" bestFit="1" customWidth="1"/>
    <col min="4" max="4" width="8.6640625" bestFit="1" customWidth="1"/>
    <col min="5" max="6" width="9.1640625" bestFit="1" customWidth="1"/>
    <col min="7" max="7" width="8.6640625" bestFit="1" customWidth="1"/>
    <col min="8" max="9" width="9.1640625" bestFit="1" customWidth="1"/>
  </cols>
  <sheetData>
    <row r="2" spans="1:14" ht="12.75">
      <c r="A2" s="372" t="s">
        <v>453</v>
      </c>
      <c r="B2" s="57"/>
      <c r="C2" s="57"/>
      <c r="D2" s="57"/>
      <c r="E2" s="57"/>
      <c r="F2" s="57"/>
      <c r="G2" s="57"/>
      <c r="H2" s="57"/>
      <c r="I2" s="57"/>
      <c r="J2" s="57"/>
      <c r="K2" s="56"/>
      <c r="L2" s="56"/>
      <c r="M2" s="432"/>
      <c r="N2" s="432"/>
    </row>
    <row r="3" spans="1:14" ht="33.75" customHeight="1">
      <c r="A3" s="592" t="s">
        <v>454</v>
      </c>
      <c r="B3" s="593" t="s">
        <v>455</v>
      </c>
      <c r="C3" s="593"/>
      <c r="D3" s="593"/>
      <c r="E3" s="594" t="s">
        <v>456</v>
      </c>
      <c r="F3" s="614"/>
      <c r="G3" s="592"/>
      <c r="H3" s="594" t="s">
        <v>457</v>
      </c>
      <c r="I3" s="614"/>
      <c r="J3" s="614"/>
      <c r="L3" s="433"/>
      <c r="M3" s="432"/>
      <c r="N3" s="432"/>
    </row>
    <row r="4" spans="1:14" ht="12">
      <c r="A4" s="592"/>
      <c r="B4" s="376">
        <v>2010</v>
      </c>
      <c r="C4" s="376">
        <v>2019</v>
      </c>
      <c r="D4" s="376" t="s">
        <v>458</v>
      </c>
      <c r="E4" s="376">
        <v>2010</v>
      </c>
      <c r="F4" s="376">
        <v>2019</v>
      </c>
      <c r="G4" s="376" t="s">
        <v>458</v>
      </c>
      <c r="H4" s="376">
        <v>2010</v>
      </c>
      <c r="I4" s="434">
        <v>2019</v>
      </c>
      <c r="J4" s="435" t="s">
        <v>458</v>
      </c>
      <c r="K4" s="436"/>
      <c r="L4" s="436"/>
      <c r="M4" s="432"/>
      <c r="N4" s="432"/>
    </row>
    <row r="5" spans="1:14" ht="12">
      <c r="A5" s="437" t="s">
        <v>459</v>
      </c>
      <c r="B5" s="438">
        <v>28530</v>
      </c>
      <c r="C5" s="438">
        <v>28051</v>
      </c>
      <c r="D5" s="439">
        <v>-1.7</v>
      </c>
      <c r="E5" s="438">
        <v>1572</v>
      </c>
      <c r="F5" s="438">
        <v>1530</v>
      </c>
      <c r="G5" s="439">
        <v>-2.6</v>
      </c>
      <c r="H5" s="438">
        <v>5509</v>
      </c>
      <c r="I5" s="438">
        <v>5455</v>
      </c>
      <c r="J5" s="439">
        <v>-1</v>
      </c>
      <c r="K5" s="613"/>
      <c r="L5" s="613"/>
      <c r="M5" s="432"/>
      <c r="N5" s="432"/>
    </row>
    <row r="6" spans="1:14" ht="12">
      <c r="A6" s="437" t="s">
        <v>460</v>
      </c>
      <c r="B6" s="438">
        <v>15074</v>
      </c>
      <c r="C6" s="438">
        <v>14711</v>
      </c>
      <c r="D6" s="439">
        <v>-2.4</v>
      </c>
      <c r="E6" s="439">
        <v>619</v>
      </c>
      <c r="F6" s="439">
        <v>653</v>
      </c>
      <c r="G6" s="439">
        <v>5.4</v>
      </c>
      <c r="H6" s="438">
        <v>4109</v>
      </c>
      <c r="I6" s="438">
        <v>4436</v>
      </c>
      <c r="J6" s="439">
        <v>8</v>
      </c>
      <c r="K6" s="613"/>
      <c r="L6" s="613"/>
      <c r="M6" s="432"/>
      <c r="N6" s="432"/>
    </row>
    <row r="7" spans="1:14" ht="12">
      <c r="A7" s="437" t="s">
        <v>461</v>
      </c>
      <c r="B7" s="438">
        <v>49665</v>
      </c>
      <c r="C7" s="438">
        <v>52348</v>
      </c>
      <c r="D7" s="439">
        <v>5.4</v>
      </c>
      <c r="E7" s="438">
        <v>3272</v>
      </c>
      <c r="F7" s="438">
        <v>3573</v>
      </c>
      <c r="G7" s="439">
        <v>9.1999999999999993</v>
      </c>
      <c r="H7" s="438">
        <v>6589</v>
      </c>
      <c r="I7" s="438">
        <v>6826</v>
      </c>
      <c r="J7" s="439">
        <v>3.6</v>
      </c>
      <c r="K7" s="613"/>
      <c r="L7" s="613"/>
      <c r="M7" s="432"/>
      <c r="N7" s="432"/>
    </row>
    <row r="8" spans="1:14" ht="12">
      <c r="A8" s="437" t="s">
        <v>462</v>
      </c>
      <c r="B8" s="438">
        <v>60817</v>
      </c>
      <c r="C8" s="438">
        <v>60765</v>
      </c>
      <c r="D8" s="439">
        <v>-0.1</v>
      </c>
      <c r="E8" s="439">
        <v>614</v>
      </c>
      <c r="F8" s="439">
        <v>587</v>
      </c>
      <c r="G8" s="439">
        <v>-4.3</v>
      </c>
      <c r="H8" s="438">
        <v>1009</v>
      </c>
      <c r="I8" s="439">
        <v>966</v>
      </c>
      <c r="J8" s="439">
        <v>-4.3</v>
      </c>
      <c r="K8" s="613"/>
      <c r="L8" s="613"/>
      <c r="M8" s="432"/>
      <c r="N8" s="432"/>
    </row>
    <row r="9" spans="1:14" ht="12">
      <c r="A9" s="437" t="s">
        <v>463</v>
      </c>
      <c r="B9" s="438">
        <v>14690</v>
      </c>
      <c r="C9" s="438">
        <v>14304</v>
      </c>
      <c r="D9" s="439">
        <v>-2.6</v>
      </c>
      <c r="E9" s="438">
        <v>1973</v>
      </c>
      <c r="F9" s="438">
        <v>1917</v>
      </c>
      <c r="G9" s="439">
        <v>-2.9</v>
      </c>
      <c r="H9" s="438">
        <v>13433</v>
      </c>
      <c r="I9" s="438">
        <v>13398</v>
      </c>
      <c r="J9" s="439">
        <v>-0.3</v>
      </c>
      <c r="K9" s="613"/>
      <c r="L9" s="613"/>
      <c r="M9" s="432"/>
      <c r="N9" s="432"/>
    </row>
    <row r="10" spans="1:14" ht="12">
      <c r="A10" s="437" t="s">
        <v>464</v>
      </c>
      <c r="B10" s="438">
        <v>51020</v>
      </c>
      <c r="C10" s="438">
        <v>51932</v>
      </c>
      <c r="D10" s="439">
        <v>1.8</v>
      </c>
      <c r="E10" s="438">
        <v>4325</v>
      </c>
      <c r="F10" s="438">
        <v>4439</v>
      </c>
      <c r="G10" s="439">
        <v>2.6</v>
      </c>
      <c r="H10" s="438">
        <v>8477</v>
      </c>
      <c r="I10" s="438">
        <v>8549</v>
      </c>
      <c r="J10" s="439">
        <v>0.8</v>
      </c>
      <c r="K10" s="613"/>
      <c r="L10" s="613"/>
      <c r="M10" s="432"/>
      <c r="N10" s="432"/>
    </row>
    <row r="11" spans="1:14" ht="12">
      <c r="A11" s="437" t="s">
        <v>465</v>
      </c>
      <c r="B11" s="438">
        <v>15328</v>
      </c>
      <c r="C11" s="438">
        <v>15143</v>
      </c>
      <c r="D11" s="439">
        <v>-1.2</v>
      </c>
      <c r="E11" s="439">
        <v>383</v>
      </c>
      <c r="F11" s="439">
        <v>402</v>
      </c>
      <c r="G11" s="439">
        <v>5</v>
      </c>
      <c r="H11" s="438">
        <v>2499</v>
      </c>
      <c r="I11" s="438">
        <v>2655</v>
      </c>
      <c r="J11" s="439">
        <v>6.3</v>
      </c>
      <c r="K11" s="613"/>
      <c r="L11" s="613"/>
      <c r="M11" s="432"/>
      <c r="N11" s="432"/>
    </row>
    <row r="12" spans="1:14" ht="12">
      <c r="A12" s="437" t="s">
        <v>466</v>
      </c>
      <c r="B12" s="438">
        <v>37586</v>
      </c>
      <c r="C12" s="438">
        <v>38304</v>
      </c>
      <c r="D12" s="439">
        <v>1.9</v>
      </c>
      <c r="E12" s="438">
        <v>1583</v>
      </c>
      <c r="F12" s="438">
        <v>1640</v>
      </c>
      <c r="G12" s="439">
        <v>3.6</v>
      </c>
      <c r="H12" s="438">
        <v>4212</v>
      </c>
      <c r="I12" s="438">
        <v>4281</v>
      </c>
      <c r="J12" s="439">
        <v>1.6</v>
      </c>
      <c r="K12" s="613"/>
      <c r="L12" s="613"/>
      <c r="M12" s="432"/>
      <c r="N12" s="432"/>
    </row>
    <row r="13" spans="1:14" ht="12">
      <c r="A13" s="437" t="s">
        <v>467</v>
      </c>
      <c r="B13" s="438">
        <v>80651</v>
      </c>
      <c r="C13" s="438">
        <v>80742</v>
      </c>
      <c r="D13" s="439">
        <v>0.1</v>
      </c>
      <c r="E13" s="438">
        <v>2270</v>
      </c>
      <c r="F13" s="438">
        <v>2284</v>
      </c>
      <c r="G13" s="439">
        <v>0.6</v>
      </c>
      <c r="H13" s="438">
        <v>2814</v>
      </c>
      <c r="I13" s="438">
        <v>2829</v>
      </c>
      <c r="J13" s="439">
        <v>0.5</v>
      </c>
      <c r="K13" s="613"/>
      <c r="L13" s="613"/>
      <c r="M13" s="432"/>
      <c r="N13" s="432"/>
    </row>
    <row r="14" spans="1:14" ht="12">
      <c r="A14" s="437" t="s">
        <v>468</v>
      </c>
      <c r="B14" s="438">
        <v>78323</v>
      </c>
      <c r="C14" s="438">
        <v>76331</v>
      </c>
      <c r="D14" s="439">
        <v>-2.5</v>
      </c>
      <c r="E14" s="438">
        <v>4374</v>
      </c>
      <c r="F14" s="438">
        <v>4132</v>
      </c>
      <c r="G14" s="439">
        <v>-5.5</v>
      </c>
      <c r="H14" s="438">
        <v>5585</v>
      </c>
      <c r="I14" s="438">
        <v>5413</v>
      </c>
      <c r="J14" s="439">
        <v>-3.1</v>
      </c>
      <c r="K14" s="613"/>
      <c r="L14" s="613"/>
      <c r="M14" s="432"/>
      <c r="N14" s="432"/>
    </row>
    <row r="15" spans="1:14" ht="12">
      <c r="A15" s="437" t="s">
        <v>469</v>
      </c>
      <c r="B15" s="438">
        <v>48784</v>
      </c>
      <c r="C15" s="438">
        <v>49058</v>
      </c>
      <c r="D15" s="439">
        <v>0.6</v>
      </c>
      <c r="E15" s="439">
        <v>611</v>
      </c>
      <c r="F15" s="439">
        <v>613</v>
      </c>
      <c r="G15" s="439">
        <v>0.4</v>
      </c>
      <c r="H15" s="438">
        <v>1253</v>
      </c>
      <c r="I15" s="438">
        <v>1250</v>
      </c>
      <c r="J15" s="439">
        <v>-0.2</v>
      </c>
      <c r="K15" s="613"/>
      <c r="L15" s="613"/>
      <c r="M15" s="432"/>
      <c r="N15" s="432"/>
    </row>
    <row r="16" spans="1:14" ht="12.75" thickBot="1">
      <c r="A16" s="437" t="s">
        <v>470</v>
      </c>
      <c r="B16" s="438">
        <v>2035</v>
      </c>
      <c r="C16" s="438">
        <v>2001</v>
      </c>
      <c r="D16" s="440">
        <v>-1.7</v>
      </c>
      <c r="E16" s="439">
        <v>229</v>
      </c>
      <c r="F16" s="439">
        <v>228</v>
      </c>
      <c r="G16" s="440">
        <v>-0.6</v>
      </c>
      <c r="H16" s="438">
        <v>11248</v>
      </c>
      <c r="I16" s="438">
        <v>11374</v>
      </c>
      <c r="J16" s="440">
        <v>1.1000000000000001</v>
      </c>
      <c r="K16" s="613"/>
      <c r="L16" s="613"/>
      <c r="M16" s="432"/>
      <c r="N16" s="432"/>
    </row>
    <row r="17" spans="1:14" ht="12.75" thickBot="1">
      <c r="A17" s="441" t="s">
        <v>471</v>
      </c>
      <c r="B17" s="442">
        <v>99932</v>
      </c>
      <c r="C17" s="442">
        <v>99930</v>
      </c>
      <c r="D17" s="443">
        <v>0</v>
      </c>
      <c r="E17" s="442">
        <v>21825</v>
      </c>
      <c r="F17" s="442">
        <v>21998</v>
      </c>
      <c r="G17" s="443">
        <v>0.8</v>
      </c>
      <c r="H17" s="442">
        <v>21840</v>
      </c>
      <c r="I17" s="442">
        <v>22013</v>
      </c>
      <c r="J17" s="443">
        <v>0.8</v>
      </c>
      <c r="K17" s="613"/>
      <c r="L17" s="613"/>
      <c r="M17" s="432"/>
      <c r="N17" s="432"/>
    </row>
    <row r="18" spans="1:14" ht="12">
      <c r="A18" s="444" t="s">
        <v>472</v>
      </c>
      <c r="B18" s="56"/>
      <c r="C18" s="56"/>
      <c r="D18" s="56"/>
      <c r="E18" s="56"/>
      <c r="F18" s="56"/>
      <c r="G18" s="56"/>
      <c r="H18" s="56"/>
      <c r="I18" s="56"/>
      <c r="J18" s="56"/>
      <c r="K18" s="56"/>
      <c r="L18" s="56"/>
      <c r="M18" s="432"/>
      <c r="N18" s="432"/>
    </row>
    <row r="19" spans="1:14" ht="12">
      <c r="A19" s="445"/>
      <c r="B19" s="56"/>
      <c r="C19" s="56"/>
      <c r="D19" s="56"/>
      <c r="E19" s="56"/>
      <c r="F19" s="56"/>
      <c r="G19" s="56"/>
      <c r="H19" s="56"/>
      <c r="I19" s="56"/>
      <c r="J19" s="56"/>
      <c r="K19" s="56"/>
      <c r="L19" s="56"/>
      <c r="M19" s="432"/>
      <c r="N19" s="432"/>
    </row>
    <row r="20" spans="1:14" ht="12">
      <c r="A20" s="56"/>
      <c r="B20" s="56"/>
      <c r="C20" s="56"/>
      <c r="D20" s="56"/>
      <c r="E20" s="56"/>
      <c r="F20" s="56"/>
      <c r="G20" s="56"/>
      <c r="H20" s="56"/>
      <c r="I20" s="56"/>
      <c r="J20" s="56"/>
      <c r="K20" s="56"/>
      <c r="L20" s="56"/>
      <c r="M20" s="432"/>
      <c r="N20" s="432"/>
    </row>
    <row r="21" spans="1:14" ht="12">
      <c r="A21" s="56"/>
      <c r="B21" s="56"/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432"/>
      <c r="N21" s="432"/>
    </row>
    <row r="22" spans="1:14" ht="12">
      <c r="A22" s="432"/>
      <c r="B22" s="432"/>
      <c r="C22" s="432"/>
      <c r="D22" s="432"/>
      <c r="E22" s="432"/>
      <c r="F22" s="432"/>
      <c r="G22" s="56"/>
      <c r="H22" s="56"/>
      <c r="I22" s="56"/>
      <c r="J22" s="56"/>
      <c r="K22" s="432"/>
      <c r="L22" s="432"/>
      <c r="M22" s="432"/>
      <c r="N22" s="432"/>
    </row>
    <row r="23" spans="1:14" ht="12">
      <c r="A23" s="432"/>
      <c r="B23" s="432"/>
      <c r="C23" s="432"/>
      <c r="D23" s="432"/>
      <c r="E23" s="432"/>
      <c r="F23" s="432"/>
      <c r="G23" s="56"/>
      <c r="H23" s="56"/>
      <c r="I23" s="56"/>
      <c r="J23" s="56"/>
      <c r="K23" s="432"/>
      <c r="L23" s="432"/>
      <c r="M23" s="432"/>
      <c r="N23" s="432"/>
    </row>
    <row r="24" spans="1:14" ht="12">
      <c r="A24" s="432"/>
      <c r="B24" s="432"/>
      <c r="C24" s="432"/>
      <c r="D24" s="432"/>
      <c r="E24" s="432"/>
      <c r="F24" s="432"/>
      <c r="G24" s="56"/>
      <c r="H24" s="56"/>
      <c r="I24" s="56"/>
      <c r="J24" s="56"/>
      <c r="K24" s="432"/>
      <c r="L24" s="432"/>
      <c r="M24" s="432"/>
      <c r="N24" s="432"/>
    </row>
    <row r="25" spans="1:14" ht="12">
      <c r="A25" s="432"/>
      <c r="B25" s="432"/>
      <c r="C25" s="432"/>
      <c r="D25" s="432"/>
      <c r="E25" s="432"/>
      <c r="F25" s="432"/>
      <c r="G25" s="56"/>
      <c r="H25" s="56"/>
      <c r="I25" s="56"/>
      <c r="J25" s="56"/>
      <c r="K25" s="432"/>
      <c r="L25" s="432"/>
      <c r="M25" s="432"/>
      <c r="N25" s="432"/>
    </row>
    <row r="26" spans="1:14" ht="10.5" customHeight="1">
      <c r="A26" s="432"/>
      <c r="B26" s="432"/>
      <c r="C26" s="432"/>
      <c r="D26" s="432"/>
      <c r="E26" s="432"/>
      <c r="F26" s="432"/>
      <c r="G26" s="56"/>
      <c r="H26" s="56"/>
      <c r="I26" s="56"/>
      <c r="J26" s="56"/>
      <c r="K26" s="432"/>
      <c r="L26" s="432"/>
      <c r="M26" s="432"/>
      <c r="N26" s="432"/>
    </row>
    <row r="27" spans="1:14" ht="12">
      <c r="G27" s="56"/>
      <c r="H27" s="56"/>
      <c r="I27" s="56"/>
      <c r="J27" s="56"/>
    </row>
    <row r="28" spans="1:14" ht="12">
      <c r="G28" s="56"/>
      <c r="H28" s="56"/>
      <c r="I28" s="56"/>
      <c r="J28" s="56"/>
    </row>
    <row r="29" spans="1:14" ht="12">
      <c r="G29" s="56"/>
      <c r="H29" s="56"/>
      <c r="I29" s="56"/>
      <c r="J29" s="56"/>
    </row>
    <row r="30" spans="1:14" ht="12">
      <c r="G30" s="56"/>
      <c r="H30" s="56"/>
      <c r="I30" s="56"/>
      <c r="J30" s="56"/>
    </row>
    <row r="31" spans="1:14" ht="12">
      <c r="G31" s="56"/>
      <c r="H31" s="56"/>
      <c r="I31" s="56"/>
      <c r="J31" s="56"/>
    </row>
    <row r="32" spans="1:14" ht="12">
      <c r="G32" s="56"/>
      <c r="H32" s="56"/>
      <c r="I32" s="56"/>
      <c r="J32" s="56"/>
    </row>
    <row r="33" spans="1:10" ht="12">
      <c r="G33" s="56"/>
      <c r="H33" s="56"/>
      <c r="I33" s="56"/>
      <c r="J33" s="56"/>
    </row>
    <row r="34" spans="1:10" ht="12">
      <c r="G34" s="56"/>
      <c r="H34" s="56"/>
      <c r="I34" s="56"/>
      <c r="J34" s="56"/>
    </row>
    <row r="35" spans="1:10" ht="12">
      <c r="G35" s="56"/>
      <c r="H35" s="56"/>
      <c r="I35" s="56"/>
      <c r="J35" s="56"/>
    </row>
    <row r="36" spans="1:10" ht="12">
      <c r="G36" s="56"/>
      <c r="H36" s="56"/>
      <c r="I36" s="56"/>
      <c r="J36" s="56"/>
    </row>
    <row r="37" spans="1:10" ht="12">
      <c r="G37" s="56"/>
      <c r="H37" s="56"/>
      <c r="I37" s="56"/>
      <c r="J37" s="56"/>
    </row>
    <row r="38" spans="1:10" ht="12">
      <c r="A38" s="56"/>
      <c r="B38" s="56"/>
      <c r="C38" s="56"/>
      <c r="D38" s="56"/>
      <c r="E38" s="56"/>
      <c r="F38" s="56"/>
      <c r="G38" s="56"/>
      <c r="H38" s="56"/>
      <c r="I38" s="56"/>
      <c r="J38" s="56"/>
    </row>
    <row r="39" spans="1:10" ht="12">
      <c r="F39" s="56"/>
      <c r="G39" s="56"/>
      <c r="H39" s="56"/>
      <c r="I39" s="56"/>
      <c r="J39" s="56"/>
    </row>
    <row r="40" spans="1:10" ht="12">
      <c r="F40" s="56"/>
      <c r="G40" s="56"/>
      <c r="H40" s="56"/>
      <c r="I40" s="56"/>
      <c r="J40" s="56"/>
    </row>
    <row r="41" spans="1:10" ht="12">
      <c r="F41" s="56"/>
      <c r="G41" s="56"/>
      <c r="H41" s="56"/>
      <c r="I41" s="56"/>
      <c r="J41" s="56"/>
    </row>
    <row r="42" spans="1:10" ht="12">
      <c r="F42" s="56"/>
      <c r="G42" s="56"/>
      <c r="H42" s="56"/>
      <c r="I42" s="56"/>
      <c r="J42" s="56"/>
    </row>
    <row r="43" spans="1:10" ht="12">
      <c r="F43" s="56"/>
      <c r="G43" s="56"/>
      <c r="H43" s="56"/>
      <c r="I43" s="56"/>
      <c r="J43" s="56"/>
    </row>
    <row r="44" spans="1:10" ht="12">
      <c r="F44" s="56"/>
      <c r="G44" s="56"/>
      <c r="H44" s="56"/>
      <c r="I44" s="56"/>
      <c r="J44" s="56"/>
    </row>
    <row r="45" spans="1:10" ht="12">
      <c r="F45" s="56"/>
      <c r="G45" s="56"/>
      <c r="H45" s="56"/>
      <c r="I45" s="56"/>
      <c r="J45" s="56"/>
    </row>
    <row r="46" spans="1:10" ht="12">
      <c r="F46" s="56"/>
      <c r="G46" s="56"/>
      <c r="H46" s="56"/>
      <c r="I46" s="56"/>
      <c r="J46" s="56"/>
    </row>
    <row r="47" spans="1:10" ht="12">
      <c r="F47" s="56"/>
      <c r="G47" s="56"/>
      <c r="H47" s="56"/>
      <c r="I47" s="56"/>
      <c r="J47" s="56"/>
    </row>
    <row r="48" spans="1:10" ht="12">
      <c r="F48" s="56"/>
      <c r="G48" s="56"/>
      <c r="H48" s="56"/>
      <c r="I48" s="56"/>
      <c r="J48" s="56"/>
    </row>
    <row r="49" spans="1:10" ht="12">
      <c r="F49" s="56"/>
      <c r="G49" s="56"/>
      <c r="H49" s="56"/>
      <c r="I49" s="56"/>
      <c r="J49" s="56"/>
    </row>
    <row r="50" spans="1:10" ht="12">
      <c r="F50" s="56"/>
      <c r="G50" s="56"/>
      <c r="H50" s="56"/>
      <c r="I50" s="56"/>
      <c r="J50" s="56"/>
    </row>
    <row r="51" spans="1:10" ht="12">
      <c r="F51" s="56"/>
      <c r="G51" s="56"/>
      <c r="H51" s="56"/>
      <c r="I51" s="56"/>
      <c r="J51" s="56"/>
    </row>
    <row r="52" spans="1:10" ht="12">
      <c r="F52" s="56"/>
      <c r="G52" s="56"/>
      <c r="H52" s="56"/>
      <c r="I52" s="56"/>
      <c r="J52" s="56"/>
    </row>
    <row r="53" spans="1:10" ht="12">
      <c r="F53" s="56"/>
      <c r="G53" s="56"/>
      <c r="H53" s="56"/>
      <c r="I53" s="56"/>
      <c r="J53" s="56"/>
    </row>
    <row r="54" spans="1:10" ht="12">
      <c r="F54" s="56"/>
      <c r="G54" s="56"/>
      <c r="H54" s="56"/>
      <c r="I54" s="56"/>
      <c r="J54" s="56"/>
    </row>
    <row r="55" spans="1:10" ht="12">
      <c r="F55" s="56"/>
      <c r="G55" s="56"/>
      <c r="H55" s="56"/>
      <c r="I55" s="56"/>
      <c r="J55" s="56"/>
    </row>
    <row r="56" spans="1:10" ht="12">
      <c r="F56" s="56"/>
      <c r="G56" s="56"/>
      <c r="H56" s="56"/>
      <c r="I56" s="56"/>
      <c r="J56" s="56"/>
    </row>
    <row r="57" spans="1:10" ht="12">
      <c r="A57" s="56"/>
      <c r="B57" s="56"/>
      <c r="C57" s="56"/>
      <c r="D57" s="56"/>
      <c r="E57" s="56"/>
      <c r="F57" s="56"/>
      <c r="G57" s="56"/>
      <c r="H57" s="56"/>
      <c r="I57" s="56"/>
      <c r="J57" s="56"/>
    </row>
  </sheetData>
  <mergeCells count="17">
    <mergeCell ref="K12:L12"/>
    <mergeCell ref="A3:A4"/>
    <mergeCell ref="B3:D3"/>
    <mergeCell ref="E3:G3"/>
    <mergeCell ref="H3:J3"/>
    <mergeCell ref="K5:L5"/>
    <mergeCell ref="K6:L6"/>
    <mergeCell ref="K7:L7"/>
    <mergeCell ref="K8:L8"/>
    <mergeCell ref="K9:L9"/>
    <mergeCell ref="K10:L10"/>
    <mergeCell ref="K11:L11"/>
    <mergeCell ref="K13:L13"/>
    <mergeCell ref="K14:L14"/>
    <mergeCell ref="K15:L15"/>
    <mergeCell ref="K16:L16"/>
    <mergeCell ref="K17:L1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043595-EA82-4C5C-A2C5-7A33720F793B}">
  <dimension ref="A2:G23"/>
  <sheetViews>
    <sheetView workbookViewId="0">
      <selection activeCell="A2" sqref="A2"/>
    </sheetView>
  </sheetViews>
  <sheetFormatPr defaultColWidth="8.6640625" defaultRowHeight="11.25"/>
  <cols>
    <col min="1" max="7" width="13.6640625" customWidth="1"/>
  </cols>
  <sheetData>
    <row r="2" spans="1:7" ht="12.75">
      <c r="A2" s="372" t="s">
        <v>473</v>
      </c>
      <c r="B2" s="56"/>
      <c r="C2" s="56"/>
      <c r="D2" s="56"/>
      <c r="E2" s="56"/>
      <c r="F2" s="56"/>
      <c r="G2" s="56"/>
    </row>
    <row r="3" spans="1:7" ht="36">
      <c r="A3" s="616" t="s">
        <v>277</v>
      </c>
      <c r="B3" s="593" t="s">
        <v>474</v>
      </c>
      <c r="C3" s="593" t="s">
        <v>475</v>
      </c>
      <c r="D3" s="593" t="s">
        <v>476</v>
      </c>
      <c r="E3" s="593" t="s">
        <v>477</v>
      </c>
      <c r="F3" s="593"/>
      <c r="G3" s="377" t="s">
        <v>478</v>
      </c>
    </row>
    <row r="4" spans="1:7" ht="12">
      <c r="A4" s="616"/>
      <c r="B4" s="593"/>
      <c r="C4" s="593"/>
      <c r="D4" s="593"/>
      <c r="E4" s="376" t="s">
        <v>479</v>
      </c>
      <c r="F4" s="376" t="s">
        <v>480</v>
      </c>
      <c r="G4" s="377"/>
    </row>
    <row r="5" spans="1:7" ht="12.75" thickBot="1">
      <c r="A5" s="617" t="s">
        <v>121</v>
      </c>
      <c r="B5" s="617"/>
      <c r="C5" s="617"/>
      <c r="D5" s="617"/>
      <c r="E5" s="617"/>
      <c r="F5" s="617"/>
      <c r="G5" s="617"/>
    </row>
    <row r="6" spans="1:7" ht="12">
      <c r="A6" s="446" t="s">
        <v>481</v>
      </c>
      <c r="B6" s="447">
        <v>23.7</v>
      </c>
      <c r="C6" s="447">
        <v>82.8</v>
      </c>
      <c r="D6" s="447">
        <v>13.1</v>
      </c>
      <c r="E6" s="447">
        <v>4.5999999999999996</v>
      </c>
      <c r="F6" s="447">
        <v>1.4</v>
      </c>
      <c r="G6" s="447">
        <v>55.8</v>
      </c>
    </row>
    <row r="7" spans="1:7" ht="12">
      <c r="A7" s="446" t="s">
        <v>482</v>
      </c>
      <c r="B7" s="447">
        <v>18.3</v>
      </c>
      <c r="C7" s="447">
        <v>83.2</v>
      </c>
      <c r="D7" s="447">
        <v>11</v>
      </c>
      <c r="E7" s="447">
        <v>4.5999999999999996</v>
      </c>
      <c r="F7" s="447">
        <v>1.4</v>
      </c>
      <c r="G7" s="447">
        <v>63.6</v>
      </c>
    </row>
    <row r="8" spans="1:7" ht="12">
      <c r="A8" s="446" t="s">
        <v>483</v>
      </c>
      <c r="B8" s="447">
        <v>9.5</v>
      </c>
      <c r="C8" s="447">
        <v>86.8</v>
      </c>
      <c r="D8" s="447">
        <v>10.4</v>
      </c>
      <c r="E8" s="447">
        <v>4.7</v>
      </c>
      <c r="F8" s="447">
        <v>1.4</v>
      </c>
      <c r="G8" s="447">
        <v>70.7</v>
      </c>
    </row>
    <row r="9" spans="1:7" ht="12.75" thickBot="1">
      <c r="A9" s="448" t="s">
        <v>267</v>
      </c>
      <c r="B9" s="449">
        <v>3.3</v>
      </c>
      <c r="C9" s="449">
        <v>79.599999999999994</v>
      </c>
      <c r="D9" s="449">
        <v>7.6</v>
      </c>
      <c r="E9" s="449">
        <v>4.8</v>
      </c>
      <c r="F9" s="449">
        <v>1.3</v>
      </c>
      <c r="G9" s="449">
        <v>78.5</v>
      </c>
    </row>
    <row r="10" spans="1:7" ht="12.75" thickBot="1">
      <c r="A10" s="615" t="s">
        <v>135</v>
      </c>
      <c r="B10" s="615"/>
      <c r="C10" s="615"/>
      <c r="D10" s="615"/>
      <c r="E10" s="615"/>
      <c r="F10" s="615"/>
      <c r="G10" s="615"/>
    </row>
    <row r="11" spans="1:7" ht="12">
      <c r="A11" s="446" t="s">
        <v>481</v>
      </c>
      <c r="B11" s="447">
        <v>21.4</v>
      </c>
      <c r="C11" s="447" t="s">
        <v>484</v>
      </c>
      <c r="D11" s="447" t="s">
        <v>484</v>
      </c>
      <c r="E11" s="447">
        <v>1.47</v>
      </c>
      <c r="F11" s="447">
        <v>3.72</v>
      </c>
      <c r="G11" s="447">
        <v>26.3</v>
      </c>
    </row>
    <row r="12" spans="1:7" ht="12">
      <c r="A12" s="446" t="s">
        <v>482</v>
      </c>
      <c r="B12" s="447">
        <v>16</v>
      </c>
      <c r="C12" s="447" t="s">
        <v>484</v>
      </c>
      <c r="D12" s="447" t="s">
        <v>484</v>
      </c>
      <c r="E12" s="447">
        <v>1.53</v>
      </c>
      <c r="F12" s="447">
        <v>3.66</v>
      </c>
      <c r="G12" s="447">
        <v>25.8</v>
      </c>
    </row>
    <row r="13" spans="1:7" ht="12">
      <c r="A13" s="446" t="s">
        <v>483</v>
      </c>
      <c r="B13" s="447">
        <v>9.9</v>
      </c>
      <c r="C13" s="447" t="s">
        <v>484</v>
      </c>
      <c r="D13" s="447" t="s">
        <v>484</v>
      </c>
      <c r="E13" s="447">
        <v>1.45</v>
      </c>
      <c r="F13" s="447">
        <v>3.42</v>
      </c>
      <c r="G13" s="447">
        <v>19.600000000000001</v>
      </c>
    </row>
    <row r="14" spans="1:7" ht="12.75" thickBot="1">
      <c r="A14" s="448" t="s">
        <v>267</v>
      </c>
      <c r="B14" s="449">
        <v>5</v>
      </c>
      <c r="C14" s="449" t="s">
        <v>484</v>
      </c>
      <c r="D14" s="449" t="s">
        <v>484</v>
      </c>
      <c r="E14" s="449">
        <v>1.49</v>
      </c>
      <c r="F14" s="449">
        <v>3.35</v>
      </c>
      <c r="G14" s="449">
        <v>10.5</v>
      </c>
    </row>
    <row r="15" spans="1:7" ht="12.75" thickBot="1">
      <c r="A15" s="615" t="s">
        <v>156</v>
      </c>
      <c r="B15" s="615"/>
      <c r="C15" s="615"/>
      <c r="D15" s="615"/>
      <c r="E15" s="615"/>
      <c r="F15" s="615"/>
      <c r="G15" s="615"/>
    </row>
    <row r="16" spans="1:7" ht="12">
      <c r="A16" s="446" t="s">
        <v>481</v>
      </c>
      <c r="B16" s="447">
        <v>8.6999999999999993</v>
      </c>
      <c r="C16" s="447" t="s">
        <v>484</v>
      </c>
      <c r="D16" s="447">
        <v>29.6</v>
      </c>
      <c r="E16" s="447" t="s">
        <v>484</v>
      </c>
      <c r="F16" s="447" t="s">
        <v>484</v>
      </c>
      <c r="G16" s="447">
        <v>19.399999999999999</v>
      </c>
    </row>
    <row r="17" spans="1:7" ht="12">
      <c r="A17" s="446" t="s">
        <v>482</v>
      </c>
      <c r="B17" s="447">
        <v>7.8</v>
      </c>
      <c r="C17" s="447" t="s">
        <v>484</v>
      </c>
      <c r="D17" s="447">
        <v>33.4</v>
      </c>
      <c r="E17" s="447" t="s">
        <v>484</v>
      </c>
      <c r="F17" s="447" t="s">
        <v>484</v>
      </c>
      <c r="G17" s="447">
        <v>19.3</v>
      </c>
    </row>
    <row r="18" spans="1:7" ht="12">
      <c r="A18" s="446" t="s">
        <v>483</v>
      </c>
      <c r="B18" s="447" t="s">
        <v>484</v>
      </c>
      <c r="C18" s="447" t="s">
        <v>484</v>
      </c>
      <c r="D18" s="447" t="s">
        <v>484</v>
      </c>
      <c r="E18" s="447" t="s">
        <v>484</v>
      </c>
      <c r="F18" s="447" t="s">
        <v>484</v>
      </c>
      <c r="G18" s="447" t="s">
        <v>484</v>
      </c>
    </row>
    <row r="19" spans="1:7" ht="12.75" thickBot="1">
      <c r="A19" s="448" t="s">
        <v>267</v>
      </c>
      <c r="B19" s="449" t="s">
        <v>484</v>
      </c>
      <c r="C19" s="449" t="s">
        <v>484</v>
      </c>
      <c r="D19" s="449" t="s">
        <v>484</v>
      </c>
      <c r="E19" s="449" t="s">
        <v>484</v>
      </c>
      <c r="F19" s="449" t="s">
        <v>484</v>
      </c>
      <c r="G19" s="449" t="s">
        <v>484</v>
      </c>
    </row>
    <row r="20" spans="1:7">
      <c r="A20" s="55" t="s">
        <v>485</v>
      </c>
    </row>
    <row r="21" spans="1:7">
      <c r="A21" s="55" t="s">
        <v>486</v>
      </c>
    </row>
    <row r="22" spans="1:7">
      <c r="A22" s="55" t="s">
        <v>487</v>
      </c>
    </row>
    <row r="23" spans="1:7">
      <c r="A23" s="55" t="s">
        <v>488</v>
      </c>
    </row>
  </sheetData>
  <mergeCells count="8">
    <mergeCell ref="A10:G10"/>
    <mergeCell ref="A15:G15"/>
    <mergeCell ref="A3:A4"/>
    <mergeCell ref="B3:B4"/>
    <mergeCell ref="C3:C4"/>
    <mergeCell ref="D3:D4"/>
    <mergeCell ref="E3:F3"/>
    <mergeCell ref="A5:G5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16749F-2BCF-420A-8471-7FA8F3174669}">
  <dimension ref="A2:F26"/>
  <sheetViews>
    <sheetView workbookViewId="0">
      <selection activeCell="N7" sqref="N7"/>
    </sheetView>
  </sheetViews>
  <sheetFormatPr defaultColWidth="8.6640625" defaultRowHeight="11.25"/>
  <cols>
    <col min="1" max="1" width="24.5" customWidth="1"/>
  </cols>
  <sheetData>
    <row r="2" spans="1:6" ht="12.75">
      <c r="A2" s="372" t="s">
        <v>489</v>
      </c>
      <c r="B2" s="56"/>
      <c r="C2" s="56"/>
      <c r="D2" s="56"/>
      <c r="E2" s="56"/>
      <c r="F2" s="56"/>
    </row>
    <row r="3" spans="1:6" ht="12">
      <c r="A3" s="583" t="s">
        <v>277</v>
      </c>
      <c r="B3" s="593" t="s">
        <v>490</v>
      </c>
      <c r="C3" s="593" t="s">
        <v>491</v>
      </c>
      <c r="D3" s="593"/>
      <c r="E3" s="593" t="s">
        <v>492</v>
      </c>
      <c r="F3" s="594"/>
    </row>
    <row r="4" spans="1:6" ht="12">
      <c r="A4" s="583"/>
      <c r="B4" s="593"/>
      <c r="C4" s="374" t="s">
        <v>119</v>
      </c>
      <c r="D4" s="374" t="s">
        <v>120</v>
      </c>
      <c r="E4" s="374" t="s">
        <v>119</v>
      </c>
      <c r="F4" s="375" t="s">
        <v>120</v>
      </c>
    </row>
    <row r="5" spans="1:6" ht="12">
      <c r="A5" s="450" t="s">
        <v>121</v>
      </c>
      <c r="B5" s="437" t="s">
        <v>493</v>
      </c>
      <c r="C5" s="439">
        <v>65.2</v>
      </c>
      <c r="D5" s="439">
        <v>66.7</v>
      </c>
      <c r="E5" s="439">
        <v>67.5</v>
      </c>
      <c r="F5" s="439">
        <v>66.599999999999994</v>
      </c>
    </row>
    <row r="6" spans="1:6" ht="12">
      <c r="A6" s="451"/>
      <c r="B6" s="437" t="s">
        <v>494</v>
      </c>
      <c r="C6" s="439">
        <v>77.5</v>
      </c>
      <c r="D6" s="439">
        <v>80.400000000000006</v>
      </c>
      <c r="E6" s="439">
        <v>71.400000000000006</v>
      </c>
      <c r="F6" s="439">
        <v>71</v>
      </c>
    </row>
    <row r="7" spans="1:6" ht="12.75" thickBot="1">
      <c r="A7" s="452"/>
      <c r="B7" s="453" t="s">
        <v>267</v>
      </c>
      <c r="C7" s="440">
        <v>82.1</v>
      </c>
      <c r="D7" s="440">
        <v>84.4</v>
      </c>
      <c r="E7" s="440">
        <v>65.2</v>
      </c>
      <c r="F7" s="440">
        <v>74</v>
      </c>
    </row>
    <row r="8" spans="1:6" ht="12">
      <c r="A8" s="450" t="s">
        <v>135</v>
      </c>
      <c r="B8" s="437" t="s">
        <v>493</v>
      </c>
      <c r="C8" s="439">
        <v>79.5</v>
      </c>
      <c r="D8" s="439">
        <v>89.6</v>
      </c>
      <c r="E8" s="439">
        <v>93.2</v>
      </c>
      <c r="F8" s="439">
        <v>92.9</v>
      </c>
    </row>
    <row r="9" spans="1:6" ht="12">
      <c r="A9" s="451"/>
      <c r="B9" s="437" t="s">
        <v>494</v>
      </c>
      <c r="C9" s="439">
        <v>90</v>
      </c>
      <c r="D9" s="439">
        <v>95.4</v>
      </c>
      <c r="E9" s="439">
        <v>93</v>
      </c>
      <c r="F9" s="439">
        <v>93.8</v>
      </c>
    </row>
    <row r="10" spans="1:6" ht="12.75" thickBot="1">
      <c r="A10" s="452"/>
      <c r="B10" s="453" t="s">
        <v>267</v>
      </c>
      <c r="C10" s="440">
        <v>88.2</v>
      </c>
      <c r="D10" s="440">
        <v>97.2</v>
      </c>
      <c r="E10" s="440">
        <v>92.8</v>
      </c>
      <c r="F10" s="440">
        <v>95.4</v>
      </c>
    </row>
    <row r="11" spans="1:6" ht="12">
      <c r="A11" s="450" t="s">
        <v>156</v>
      </c>
      <c r="B11" s="437" t="s">
        <v>493</v>
      </c>
      <c r="C11" s="439">
        <v>89.7</v>
      </c>
      <c r="D11" s="439">
        <v>95.6</v>
      </c>
      <c r="E11" s="439">
        <v>89.6</v>
      </c>
      <c r="F11" s="439">
        <v>95.1</v>
      </c>
    </row>
    <row r="12" spans="1:6" ht="12">
      <c r="A12" s="451"/>
      <c r="B12" s="437" t="s">
        <v>494</v>
      </c>
      <c r="C12" s="439">
        <v>96.3</v>
      </c>
      <c r="D12" s="439">
        <v>98.3</v>
      </c>
      <c r="E12" s="439">
        <v>95</v>
      </c>
      <c r="F12" s="439">
        <v>96.2</v>
      </c>
    </row>
    <row r="13" spans="1:6" ht="12.75" thickBot="1">
      <c r="A13" s="452"/>
      <c r="B13" s="453" t="s">
        <v>267</v>
      </c>
      <c r="C13" s="440">
        <v>99.1</v>
      </c>
      <c r="D13" s="440">
        <v>99.8</v>
      </c>
      <c r="E13" s="440">
        <v>95.5</v>
      </c>
      <c r="F13" s="440">
        <v>99</v>
      </c>
    </row>
    <row r="14" spans="1:6" ht="12">
      <c r="A14" s="450" t="s">
        <v>184</v>
      </c>
      <c r="B14" s="437" t="s">
        <v>493</v>
      </c>
      <c r="C14" s="439">
        <v>69.3</v>
      </c>
      <c r="D14" s="439">
        <v>71.5</v>
      </c>
      <c r="E14" s="439">
        <v>97.2</v>
      </c>
      <c r="F14" s="439">
        <v>97.6</v>
      </c>
    </row>
    <row r="15" spans="1:6" ht="12">
      <c r="A15" s="451"/>
      <c r="B15" s="437" t="s">
        <v>494</v>
      </c>
      <c r="C15" s="439">
        <v>66.2</v>
      </c>
      <c r="D15" s="439">
        <v>59.6</v>
      </c>
      <c r="E15" s="439">
        <v>98</v>
      </c>
      <c r="F15" s="439">
        <v>98.4</v>
      </c>
    </row>
    <row r="16" spans="1:6" ht="12.75" thickBot="1">
      <c r="A16" s="452"/>
      <c r="B16" s="453" t="s">
        <v>267</v>
      </c>
      <c r="C16" s="440">
        <v>73.7</v>
      </c>
      <c r="D16" s="440">
        <v>57.8</v>
      </c>
      <c r="E16" s="440">
        <v>98.7</v>
      </c>
      <c r="F16" s="440">
        <v>99</v>
      </c>
    </row>
    <row r="17" spans="1:6" ht="12">
      <c r="A17" s="450" t="s">
        <v>205</v>
      </c>
      <c r="B17" s="437" t="s">
        <v>493</v>
      </c>
      <c r="C17" s="439">
        <v>62.5</v>
      </c>
      <c r="D17" s="439">
        <v>69.900000000000006</v>
      </c>
      <c r="E17" s="439">
        <v>70.599999999999994</v>
      </c>
      <c r="F17" s="439">
        <v>89.8</v>
      </c>
    </row>
    <row r="18" spans="1:6" ht="12">
      <c r="A18" s="451"/>
      <c r="B18" s="437" t="s">
        <v>494</v>
      </c>
      <c r="C18" s="439">
        <v>84.1</v>
      </c>
      <c r="D18" s="439">
        <v>80.900000000000006</v>
      </c>
      <c r="E18" s="439">
        <v>82.5</v>
      </c>
      <c r="F18" s="439">
        <v>82.8</v>
      </c>
    </row>
    <row r="19" spans="1:6" ht="12.75" thickBot="1">
      <c r="A19" s="452"/>
      <c r="B19" s="453" t="s">
        <v>267</v>
      </c>
      <c r="C19" s="440">
        <v>87.8</v>
      </c>
      <c r="D19" s="440">
        <v>91.6</v>
      </c>
      <c r="E19" s="440">
        <v>96.4</v>
      </c>
      <c r="F19" s="440">
        <v>67.099999999999994</v>
      </c>
    </row>
    <row r="20" spans="1:6">
      <c r="A20" s="55" t="s">
        <v>495</v>
      </c>
    </row>
    <row r="21" spans="1:6">
      <c r="A21" s="55" t="s">
        <v>496</v>
      </c>
    </row>
    <row r="22" spans="1:6">
      <c r="A22" s="55" t="s">
        <v>497</v>
      </c>
    </row>
    <row r="23" spans="1:6">
      <c r="A23" s="55" t="s">
        <v>498</v>
      </c>
    </row>
    <row r="24" spans="1:6">
      <c r="A24" s="55" t="s">
        <v>499</v>
      </c>
    </row>
    <row r="25" spans="1:6">
      <c r="A25" s="55" t="s">
        <v>500</v>
      </c>
    </row>
    <row r="26" spans="1:6">
      <c r="A26" s="55" t="s">
        <v>501</v>
      </c>
    </row>
  </sheetData>
  <mergeCells count="4">
    <mergeCell ref="A3:A4"/>
    <mergeCell ref="B3:B4"/>
    <mergeCell ref="C3:D3"/>
    <mergeCell ref="E3:F3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8ED408-596B-4FB7-B838-B4E0016DBF18}">
  <dimension ref="A2:F23"/>
  <sheetViews>
    <sheetView workbookViewId="0">
      <selection activeCell="A2" sqref="A2"/>
    </sheetView>
  </sheetViews>
  <sheetFormatPr defaultColWidth="8.6640625" defaultRowHeight="11.25"/>
  <cols>
    <col min="1" max="1" width="34.6640625" customWidth="1"/>
    <col min="2" max="5" width="18.1640625" customWidth="1"/>
  </cols>
  <sheetData>
    <row r="2" spans="1:6" ht="12.75">
      <c r="A2" s="372" t="s">
        <v>502</v>
      </c>
      <c r="B2" s="57"/>
      <c r="C2" s="57"/>
      <c r="D2" s="57"/>
      <c r="E2" s="57"/>
      <c r="F2" s="56"/>
    </row>
    <row r="3" spans="1:6" ht="48">
      <c r="A3" s="373" t="s">
        <v>277</v>
      </c>
      <c r="B3" s="376" t="s">
        <v>503</v>
      </c>
      <c r="C3" s="376" t="s">
        <v>504</v>
      </c>
      <c r="D3" s="376" t="s">
        <v>505</v>
      </c>
      <c r="E3" s="377" t="s">
        <v>264</v>
      </c>
      <c r="F3" s="56"/>
    </row>
    <row r="4" spans="1:6" ht="12">
      <c r="A4" s="454" t="s">
        <v>121</v>
      </c>
      <c r="B4" s="455">
        <v>2</v>
      </c>
      <c r="C4" s="455">
        <v>2</v>
      </c>
      <c r="D4" s="456"/>
      <c r="E4" s="455">
        <v>4</v>
      </c>
      <c r="F4" s="56"/>
    </row>
    <row r="5" spans="1:6" ht="12">
      <c r="A5" s="457" t="s">
        <v>365</v>
      </c>
      <c r="B5" s="458">
        <v>1</v>
      </c>
      <c r="C5" s="458">
        <v>1</v>
      </c>
      <c r="D5" s="458">
        <v>1</v>
      </c>
      <c r="E5" s="458">
        <v>3</v>
      </c>
      <c r="F5" s="56"/>
    </row>
    <row r="6" spans="1:6" ht="12">
      <c r="A6" s="457" t="s">
        <v>295</v>
      </c>
      <c r="B6" s="458">
        <v>1</v>
      </c>
      <c r="C6" s="459"/>
      <c r="D6" s="458">
        <v>1</v>
      </c>
      <c r="E6" s="458">
        <v>2</v>
      </c>
      <c r="F6" s="56"/>
    </row>
    <row r="7" spans="1:6" ht="12">
      <c r="A7" s="457" t="s">
        <v>296</v>
      </c>
      <c r="B7" s="458">
        <v>1</v>
      </c>
      <c r="C7" s="458">
        <v>1</v>
      </c>
      <c r="D7" s="458">
        <v>1</v>
      </c>
      <c r="E7" s="458">
        <v>3</v>
      </c>
      <c r="F7" s="56"/>
    </row>
    <row r="8" spans="1:6" ht="12">
      <c r="A8" s="457" t="s">
        <v>135</v>
      </c>
      <c r="B8" s="458">
        <v>1</v>
      </c>
      <c r="C8" s="458">
        <v>2</v>
      </c>
      <c r="D8" s="458">
        <v>1</v>
      </c>
      <c r="E8" s="458">
        <v>4</v>
      </c>
      <c r="F8" s="56"/>
    </row>
    <row r="9" spans="1:6" ht="12">
      <c r="A9" s="457" t="s">
        <v>142</v>
      </c>
      <c r="B9" s="458">
        <v>1</v>
      </c>
      <c r="C9" s="458">
        <v>2</v>
      </c>
      <c r="D9" s="458">
        <v>1</v>
      </c>
      <c r="E9" s="458">
        <v>4</v>
      </c>
      <c r="F9" s="56"/>
    </row>
    <row r="10" spans="1:6" ht="12">
      <c r="A10" s="457" t="s">
        <v>149</v>
      </c>
      <c r="B10" s="458">
        <v>1</v>
      </c>
      <c r="C10" s="458">
        <v>1</v>
      </c>
      <c r="D10" s="458">
        <v>2</v>
      </c>
      <c r="E10" s="458">
        <v>4</v>
      </c>
      <c r="F10" s="56"/>
    </row>
    <row r="11" spans="1:6" ht="12">
      <c r="A11" s="457" t="s">
        <v>156</v>
      </c>
      <c r="B11" s="459"/>
      <c r="C11" s="458">
        <v>1</v>
      </c>
      <c r="D11" s="458">
        <v>1</v>
      </c>
      <c r="E11" s="458">
        <v>2</v>
      </c>
      <c r="F11" s="56"/>
    </row>
    <row r="12" spans="1:6" ht="12">
      <c r="A12" s="457" t="s">
        <v>374</v>
      </c>
      <c r="B12" s="459"/>
      <c r="C12" s="458">
        <v>1</v>
      </c>
      <c r="D12" s="459"/>
      <c r="E12" s="458">
        <v>1</v>
      </c>
      <c r="F12" s="56"/>
    </row>
    <row r="13" spans="1:6" ht="12">
      <c r="A13" s="457" t="s">
        <v>298</v>
      </c>
      <c r="B13" s="458">
        <v>1</v>
      </c>
      <c r="C13" s="459"/>
      <c r="D13" s="458">
        <v>1</v>
      </c>
      <c r="E13" s="458">
        <v>2</v>
      </c>
      <c r="F13" s="56"/>
    </row>
    <row r="14" spans="1:6" ht="12">
      <c r="A14" s="457" t="s">
        <v>184</v>
      </c>
      <c r="B14" s="458">
        <v>1</v>
      </c>
      <c r="C14" s="458">
        <v>1</v>
      </c>
      <c r="D14" s="459"/>
      <c r="E14" s="458">
        <v>2</v>
      </c>
      <c r="F14" s="56"/>
    </row>
    <row r="15" spans="1:6" ht="12">
      <c r="A15" s="457" t="s">
        <v>205</v>
      </c>
      <c r="B15" s="458">
        <v>1</v>
      </c>
      <c r="C15" s="458">
        <v>2</v>
      </c>
      <c r="D15" s="459"/>
      <c r="E15" s="458">
        <v>3</v>
      </c>
      <c r="F15" s="56"/>
    </row>
    <row r="16" spans="1:6" ht="12">
      <c r="A16" s="457" t="s">
        <v>226</v>
      </c>
      <c r="B16" s="458">
        <v>1</v>
      </c>
      <c r="C16" s="459"/>
      <c r="D16" s="458">
        <v>1</v>
      </c>
      <c r="E16" s="458">
        <v>2</v>
      </c>
      <c r="F16" s="56"/>
    </row>
    <row r="17" spans="1:6" ht="12.75" thickBot="1">
      <c r="A17" s="460" t="s">
        <v>264</v>
      </c>
      <c r="B17" s="461">
        <v>14</v>
      </c>
      <c r="C17" s="461">
        <v>16</v>
      </c>
      <c r="D17" s="461">
        <v>12</v>
      </c>
      <c r="E17" s="461">
        <v>42</v>
      </c>
      <c r="F17" s="56"/>
    </row>
    <row r="18" spans="1:6" ht="12">
      <c r="A18" s="55" t="s">
        <v>506</v>
      </c>
      <c r="B18" s="56"/>
      <c r="C18" s="56"/>
      <c r="D18" s="56"/>
      <c r="E18" s="56"/>
      <c r="F18" s="56"/>
    </row>
    <row r="19" spans="1:6" ht="12">
      <c r="A19" s="56"/>
      <c r="B19" s="56"/>
      <c r="C19" s="56"/>
      <c r="D19" s="56"/>
      <c r="E19" s="56"/>
      <c r="F19" s="56"/>
    </row>
    <row r="20" spans="1:6" ht="12">
      <c r="A20" s="56"/>
      <c r="B20" s="56"/>
      <c r="C20" s="56"/>
      <c r="D20" s="56"/>
      <c r="E20" s="56"/>
      <c r="F20" s="56"/>
    </row>
    <row r="21" spans="1:6" ht="12">
      <c r="A21" s="56"/>
      <c r="B21" s="56"/>
      <c r="C21" s="56"/>
      <c r="D21" s="56"/>
      <c r="E21" s="56"/>
      <c r="F21" s="56"/>
    </row>
    <row r="22" spans="1:6" ht="12">
      <c r="A22" s="56"/>
      <c r="B22" s="56"/>
      <c r="C22" s="56"/>
      <c r="D22" s="56"/>
      <c r="E22" s="56"/>
      <c r="F22" s="56"/>
    </row>
    <row r="23" spans="1:6" ht="12">
      <c r="A23" s="56"/>
      <c r="B23" s="56"/>
      <c r="C23" s="56"/>
      <c r="D23" s="56"/>
      <c r="E23" s="56"/>
      <c r="F23" s="56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EB788A-BA7B-445F-ADD5-A49E441CA2AC}">
  <dimension ref="A2:M40"/>
  <sheetViews>
    <sheetView zoomScaleNormal="100" workbookViewId="0">
      <selection activeCell="A2" sqref="A2"/>
    </sheetView>
  </sheetViews>
  <sheetFormatPr defaultColWidth="9.1640625" defaultRowHeight="11.25"/>
  <cols>
    <col min="1" max="1" width="21.6640625" style="464" customWidth="1"/>
    <col min="2" max="2" width="9.6640625" style="464" customWidth="1"/>
    <col min="3" max="5" width="10.1640625" style="464" customWidth="1"/>
    <col min="6" max="6" width="9.6640625" style="464" customWidth="1"/>
    <col min="7" max="9" width="10.6640625" style="464" customWidth="1"/>
    <col min="10" max="13" width="9.6640625" style="464" customWidth="1"/>
    <col min="14" max="16384" width="9.1640625" style="464"/>
  </cols>
  <sheetData>
    <row r="2" spans="1:13" ht="12.75">
      <c r="A2" s="462" t="s">
        <v>507</v>
      </c>
      <c r="B2" s="463"/>
      <c r="C2" s="463"/>
      <c r="D2" s="463"/>
      <c r="E2" s="463"/>
      <c r="F2" s="463"/>
      <c r="G2" s="463"/>
      <c r="H2" s="463"/>
      <c r="I2" s="463"/>
      <c r="J2" s="463"/>
      <c r="K2" s="463"/>
      <c r="L2" s="463"/>
      <c r="M2" s="463"/>
    </row>
    <row r="3" spans="1:13" s="465" customFormat="1" ht="22.5" customHeight="1">
      <c r="A3" s="583" t="s">
        <v>277</v>
      </c>
      <c r="B3" s="584" t="s">
        <v>314</v>
      </c>
      <c r="C3" s="584"/>
      <c r="D3" s="584"/>
      <c r="E3" s="584"/>
      <c r="F3" s="584" t="s">
        <v>508</v>
      </c>
      <c r="G3" s="584"/>
      <c r="H3" s="584"/>
      <c r="I3" s="584"/>
      <c r="J3" s="584" t="s">
        <v>509</v>
      </c>
      <c r="K3" s="584"/>
      <c r="L3" s="584"/>
      <c r="M3" s="585"/>
    </row>
    <row r="4" spans="1:13" ht="20.100000000000001" customHeight="1">
      <c r="A4" s="583"/>
      <c r="B4" s="466">
        <v>2020</v>
      </c>
      <c r="C4" s="466">
        <v>2030</v>
      </c>
      <c r="D4" s="466">
        <v>2040</v>
      </c>
      <c r="E4" s="466">
        <v>2050</v>
      </c>
      <c r="F4" s="466">
        <v>2020</v>
      </c>
      <c r="G4" s="466">
        <v>2030</v>
      </c>
      <c r="H4" s="466">
        <v>2040</v>
      </c>
      <c r="I4" s="466">
        <v>2050</v>
      </c>
      <c r="J4" s="466">
        <v>2020</v>
      </c>
      <c r="K4" s="466">
        <v>2030</v>
      </c>
      <c r="L4" s="466">
        <v>2040</v>
      </c>
      <c r="M4" s="467">
        <v>2050</v>
      </c>
    </row>
    <row r="5" spans="1:13" ht="14.1" customHeight="1">
      <c r="A5" s="463" t="s">
        <v>121</v>
      </c>
      <c r="B5" s="468">
        <v>9.5310976989449152</v>
      </c>
      <c r="C5" s="468">
        <v>10.634788914111477</v>
      </c>
      <c r="D5" s="468">
        <v>12.117196076243202</v>
      </c>
      <c r="E5" s="469">
        <v>14.970404163346446</v>
      </c>
      <c r="F5" s="470">
        <v>9.24</v>
      </c>
      <c r="G5" s="468">
        <v>9.92</v>
      </c>
      <c r="H5" s="468">
        <v>10.95</v>
      </c>
      <c r="I5" s="469">
        <v>12.26</v>
      </c>
      <c r="J5" s="468">
        <v>0.2</v>
      </c>
      <c r="K5" s="468">
        <v>0.24993567690800997</v>
      </c>
      <c r="L5" s="468">
        <v>0.31842927796273257</v>
      </c>
      <c r="M5" s="468">
        <v>0.4045068189849837</v>
      </c>
    </row>
    <row r="6" spans="1:13" ht="14.1" customHeight="1">
      <c r="A6" s="463" t="s">
        <v>365</v>
      </c>
      <c r="B6" s="468" t="s">
        <v>510</v>
      </c>
      <c r="C6" s="468" t="s">
        <v>510</v>
      </c>
      <c r="D6" s="468" t="s">
        <v>510</v>
      </c>
      <c r="E6" s="468" t="s">
        <v>510</v>
      </c>
      <c r="F6" s="470">
        <v>6.08</v>
      </c>
      <c r="G6" s="468">
        <v>6.91</v>
      </c>
      <c r="H6" s="468">
        <v>7.69</v>
      </c>
      <c r="I6" s="469">
        <v>8.42</v>
      </c>
      <c r="J6" s="468" t="s">
        <v>510</v>
      </c>
      <c r="K6" s="468" t="s">
        <v>510</v>
      </c>
      <c r="L6" s="468" t="s">
        <v>510</v>
      </c>
      <c r="M6" s="468" t="s">
        <v>510</v>
      </c>
    </row>
    <row r="7" spans="1:13" ht="14.1" customHeight="1">
      <c r="A7" s="463" t="s">
        <v>295</v>
      </c>
      <c r="B7" s="468" t="s">
        <v>510</v>
      </c>
      <c r="C7" s="468" t="s">
        <v>510</v>
      </c>
      <c r="D7" s="468" t="s">
        <v>510</v>
      </c>
      <c r="E7" s="468" t="s">
        <v>510</v>
      </c>
      <c r="F7" s="470">
        <v>6.77</v>
      </c>
      <c r="G7" s="468">
        <v>7.76</v>
      </c>
      <c r="H7" s="468">
        <v>8.83</v>
      </c>
      <c r="I7" s="469">
        <v>9.89</v>
      </c>
      <c r="J7" s="468" t="s">
        <v>510</v>
      </c>
      <c r="K7" s="468" t="s">
        <v>510</v>
      </c>
      <c r="L7" s="468" t="s">
        <v>510</v>
      </c>
      <c r="M7" s="468" t="s">
        <v>510</v>
      </c>
    </row>
    <row r="8" spans="1:13" ht="14.1" customHeight="1">
      <c r="A8" s="463" t="s">
        <v>296</v>
      </c>
      <c r="B8" s="468" t="s">
        <v>510</v>
      </c>
      <c r="C8" s="468" t="s">
        <v>510</v>
      </c>
      <c r="D8" s="468" t="s">
        <v>510</v>
      </c>
      <c r="E8" s="468" t="s">
        <v>510</v>
      </c>
      <c r="F8" s="470">
        <v>6.15</v>
      </c>
      <c r="G8" s="468">
        <v>7.35</v>
      </c>
      <c r="H8" s="468">
        <v>9.1</v>
      </c>
      <c r="I8" s="469">
        <v>11.38</v>
      </c>
      <c r="J8" s="468" t="s">
        <v>510</v>
      </c>
      <c r="K8" s="468" t="s">
        <v>510</v>
      </c>
      <c r="L8" s="468" t="s">
        <v>510</v>
      </c>
      <c r="M8" s="468" t="s">
        <v>510</v>
      </c>
    </row>
    <row r="9" spans="1:13" ht="14.1" customHeight="1">
      <c r="A9" s="463" t="s">
        <v>128</v>
      </c>
      <c r="B9" s="468">
        <v>3.8610647136571203</v>
      </c>
      <c r="C9" s="468">
        <v>4.1426469482283457</v>
      </c>
      <c r="D9" s="468">
        <v>4.4447645948442513</v>
      </c>
      <c r="E9" s="469">
        <v>4.7689152733688429</v>
      </c>
      <c r="F9" s="470">
        <v>6.31</v>
      </c>
      <c r="G9" s="468">
        <v>6.58</v>
      </c>
      <c r="H9" s="468">
        <v>7.08</v>
      </c>
      <c r="I9" s="469">
        <v>7.75</v>
      </c>
      <c r="J9" s="468">
        <v>1.02</v>
      </c>
      <c r="K9" s="468">
        <v>1.495909497963156</v>
      </c>
      <c r="L9" s="468">
        <v>1.9605300361052256</v>
      </c>
      <c r="M9" s="468">
        <v>2.4769605465850213</v>
      </c>
    </row>
    <row r="10" spans="1:13" ht="14.1" customHeight="1">
      <c r="A10" s="463" t="s">
        <v>135</v>
      </c>
      <c r="B10" s="468">
        <v>9.7949313615370563</v>
      </c>
      <c r="C10" s="468">
        <v>14.196310383069186</v>
      </c>
      <c r="D10" s="468">
        <v>19.211013230137358</v>
      </c>
      <c r="E10" s="469">
        <v>26.248302226828251</v>
      </c>
      <c r="F10" s="470">
        <v>9.68</v>
      </c>
      <c r="G10" s="468">
        <v>10.94</v>
      </c>
      <c r="H10" s="468">
        <v>12.43</v>
      </c>
      <c r="I10" s="469">
        <v>13.88</v>
      </c>
      <c r="J10" s="468">
        <v>0.28999999999999998</v>
      </c>
      <c r="K10" s="468">
        <v>0.44692346797018795</v>
      </c>
      <c r="L10" s="468">
        <v>0.64786522695316073</v>
      </c>
      <c r="M10" s="468">
        <v>0.87542039485381518</v>
      </c>
    </row>
    <row r="11" spans="1:13" ht="14.1" customHeight="1">
      <c r="A11" s="463" t="s">
        <v>142</v>
      </c>
      <c r="B11" s="468">
        <v>2.0055850496421677</v>
      </c>
      <c r="C11" s="468">
        <v>2.8017292667622882</v>
      </c>
      <c r="D11" s="468">
        <v>3.6597190553051133</v>
      </c>
      <c r="E11" s="469">
        <v>4.3852015054230096</v>
      </c>
      <c r="F11" s="470">
        <v>9.33</v>
      </c>
      <c r="G11" s="468">
        <v>10.32</v>
      </c>
      <c r="H11" s="468">
        <v>11.67</v>
      </c>
      <c r="I11" s="469">
        <v>12.98</v>
      </c>
      <c r="J11" s="468">
        <v>0.37</v>
      </c>
      <c r="K11" s="468">
        <v>0.53315648286413209</v>
      </c>
      <c r="L11" s="468">
        <v>0.77311232792960916</v>
      </c>
      <c r="M11" s="468">
        <v>1.0090245405492071</v>
      </c>
    </row>
    <row r="12" spans="1:13" ht="14.1" customHeight="1">
      <c r="A12" s="463" t="s">
        <v>149</v>
      </c>
      <c r="B12" s="468">
        <v>4.7421439854938265</v>
      </c>
      <c r="C12" s="468">
        <v>4.0999999999999996</v>
      </c>
      <c r="D12" s="468">
        <v>3.7499295895956433</v>
      </c>
      <c r="E12" s="469">
        <v>3.4297492504695004</v>
      </c>
      <c r="F12" s="470">
        <v>7.51</v>
      </c>
      <c r="G12" s="468">
        <v>7.95</v>
      </c>
      <c r="H12" s="468">
        <v>8.6999999999999993</v>
      </c>
      <c r="I12" s="469">
        <v>9.44</v>
      </c>
      <c r="J12" s="468">
        <v>0.48</v>
      </c>
      <c r="K12" s="468">
        <v>0.74339240593260902</v>
      </c>
      <c r="L12" s="468">
        <v>1.1120484708714784</v>
      </c>
      <c r="M12" s="468">
        <v>1.5211946678227237</v>
      </c>
    </row>
    <row r="13" spans="1:13" ht="14.1" customHeight="1">
      <c r="A13" s="463" t="s">
        <v>156</v>
      </c>
      <c r="B13" s="468">
        <v>4.0442797229609511</v>
      </c>
      <c r="C13" s="468">
        <v>6.0336761441663427</v>
      </c>
      <c r="D13" s="468">
        <v>7.8918189185184771</v>
      </c>
      <c r="E13" s="469">
        <v>10.234896757209702</v>
      </c>
      <c r="F13" s="470">
        <v>7.44</v>
      </c>
      <c r="G13" s="468">
        <v>7.86</v>
      </c>
      <c r="H13" s="468">
        <v>8.6999999999999993</v>
      </c>
      <c r="I13" s="469">
        <v>9.6199999999999992</v>
      </c>
      <c r="J13" s="468">
        <v>0.61</v>
      </c>
      <c r="K13" s="468">
        <v>0.97601256792754032</v>
      </c>
      <c r="L13" s="468">
        <v>1.3808088042159403</v>
      </c>
      <c r="M13" s="468">
        <v>1.8244006084462212</v>
      </c>
    </row>
    <row r="14" spans="1:13" ht="14.1" customHeight="1">
      <c r="A14" s="463" t="s">
        <v>163</v>
      </c>
      <c r="B14" s="468">
        <v>0.6284803907127875</v>
      </c>
      <c r="C14" s="468">
        <v>0.83122854016923942</v>
      </c>
      <c r="D14" s="468">
        <v>1.0559718813868242</v>
      </c>
      <c r="E14" s="469">
        <v>1.3147593213415512</v>
      </c>
      <c r="F14" s="470">
        <v>5.72</v>
      </c>
      <c r="G14" s="468">
        <v>6.55</v>
      </c>
      <c r="H14" s="468">
        <v>7.93</v>
      </c>
      <c r="I14" s="469">
        <v>9.58</v>
      </c>
      <c r="J14" s="468">
        <v>0.23</v>
      </c>
      <c r="K14" s="468">
        <v>0.34124555436867637</v>
      </c>
      <c r="L14" s="468">
        <v>0.49019045974107145</v>
      </c>
      <c r="M14" s="468">
        <v>0.66063092217712005</v>
      </c>
    </row>
    <row r="15" spans="1:13" ht="14.1" customHeight="1">
      <c r="A15" s="463" t="s">
        <v>170</v>
      </c>
      <c r="B15" s="468">
        <v>2.9439596791697324</v>
      </c>
      <c r="C15" s="468">
        <v>3.5</v>
      </c>
      <c r="D15" s="468">
        <v>4.1586959275439144</v>
      </c>
      <c r="E15" s="469">
        <v>4.9413576622200965</v>
      </c>
      <c r="F15" s="470">
        <v>8.31</v>
      </c>
      <c r="G15" s="468">
        <v>9.02</v>
      </c>
      <c r="H15" s="468">
        <v>10.199999999999999</v>
      </c>
      <c r="I15" s="469">
        <v>11.61</v>
      </c>
      <c r="J15" s="468">
        <v>0.62</v>
      </c>
      <c r="K15" s="468">
        <v>1.023039528206821</v>
      </c>
      <c r="L15" s="468">
        <v>1.4525181948205663</v>
      </c>
      <c r="M15" s="468">
        <v>1.9287035723192787</v>
      </c>
    </row>
    <row r="16" spans="1:13" ht="14.1" customHeight="1">
      <c r="A16" s="463" t="s">
        <v>219</v>
      </c>
      <c r="B16" s="468">
        <v>2.1962604780070487</v>
      </c>
      <c r="C16" s="468">
        <v>2.682107611207877</v>
      </c>
      <c r="D16" s="468">
        <v>3.3105269302900844</v>
      </c>
      <c r="E16" s="469">
        <v>4.0920519754097597</v>
      </c>
      <c r="F16" s="470">
        <v>7.28</v>
      </c>
      <c r="G16" s="468">
        <v>8.07</v>
      </c>
      <c r="H16" s="468">
        <v>9.23</v>
      </c>
      <c r="I16" s="469">
        <v>10.75</v>
      </c>
      <c r="J16" s="468">
        <v>0.25</v>
      </c>
      <c r="K16" s="468">
        <v>0.33599681675981868</v>
      </c>
      <c r="L16" s="468">
        <v>0.44624411438163308</v>
      </c>
      <c r="M16" s="468">
        <v>0.58132174434727824</v>
      </c>
    </row>
    <row r="17" spans="1:13" ht="14.1" customHeight="1">
      <c r="A17" s="463" t="s">
        <v>177</v>
      </c>
      <c r="B17" s="468">
        <v>0.83397981311031533</v>
      </c>
      <c r="C17" s="468">
        <v>0.93875429061717441</v>
      </c>
      <c r="D17" s="468">
        <v>1.056691785938451</v>
      </c>
      <c r="E17" s="469">
        <v>1.1894459941543352</v>
      </c>
      <c r="F17" s="470">
        <v>6.32</v>
      </c>
      <c r="G17" s="468">
        <v>7.37</v>
      </c>
      <c r="H17" s="468">
        <v>9.0399999999999991</v>
      </c>
      <c r="I17" s="469">
        <v>11.37</v>
      </c>
      <c r="J17" s="468">
        <v>0.57999999999999996</v>
      </c>
      <c r="K17" s="468">
        <v>0.89503602235058877</v>
      </c>
      <c r="L17" s="468">
        <v>1.3143039234041511</v>
      </c>
      <c r="M17" s="468">
        <v>1.9284476507445103</v>
      </c>
    </row>
    <row r="18" spans="1:13" ht="14.1" customHeight="1">
      <c r="A18" s="463" t="s">
        <v>374</v>
      </c>
      <c r="B18" s="468" t="s">
        <v>510</v>
      </c>
      <c r="C18" s="468" t="s">
        <v>510</v>
      </c>
      <c r="D18" s="468" t="s">
        <v>510</v>
      </c>
      <c r="E18" s="468" t="s">
        <v>510</v>
      </c>
      <c r="F18" s="470">
        <v>4.68</v>
      </c>
      <c r="G18" s="468">
        <v>3.98</v>
      </c>
      <c r="H18" s="468">
        <v>3.37</v>
      </c>
      <c r="I18" s="469">
        <v>2.79</v>
      </c>
      <c r="J18" s="468">
        <v>0.34</v>
      </c>
      <c r="K18" s="468">
        <v>0.58402257148579084</v>
      </c>
      <c r="L18" s="468">
        <v>0.75962588656806862</v>
      </c>
      <c r="M18" s="468">
        <v>0.85653397050797708</v>
      </c>
    </row>
    <row r="19" spans="1:13" ht="14.1" customHeight="1">
      <c r="A19" s="463" t="s">
        <v>376</v>
      </c>
      <c r="B19" s="468">
        <v>1.9406879326450663</v>
      </c>
      <c r="C19" s="468">
        <v>2.5187689581350559</v>
      </c>
      <c r="D19" s="468">
        <v>3.4442740407501717</v>
      </c>
      <c r="E19" s="469">
        <v>4.8763002299916787</v>
      </c>
      <c r="F19" s="470">
        <v>7.17</v>
      </c>
      <c r="G19" s="468">
        <v>7.87</v>
      </c>
      <c r="H19" s="468">
        <v>9.07</v>
      </c>
      <c r="I19" s="469">
        <v>10.68</v>
      </c>
      <c r="J19" s="468">
        <v>0.8</v>
      </c>
      <c r="K19" s="468">
        <v>1.3102644826582721</v>
      </c>
      <c r="L19" s="468">
        <v>2.0219342052506364</v>
      </c>
      <c r="M19" s="468">
        <v>2.9513785159681314</v>
      </c>
    </row>
    <row r="20" spans="1:13" ht="14.1" customHeight="1">
      <c r="A20" s="463" t="s">
        <v>298</v>
      </c>
      <c r="B20" s="468">
        <v>0.90576794073685862</v>
      </c>
      <c r="C20" s="468">
        <v>1.2579866808493674</v>
      </c>
      <c r="D20" s="468">
        <v>1.6357148381108448</v>
      </c>
      <c r="E20" s="469">
        <v>2.0757464306889526</v>
      </c>
      <c r="F20" s="470">
        <v>5.74</v>
      </c>
      <c r="G20" s="468">
        <v>6.65</v>
      </c>
      <c r="H20" s="468">
        <v>7.97</v>
      </c>
      <c r="I20" s="469">
        <v>9.5299999999999994</v>
      </c>
      <c r="J20" s="468" t="s">
        <v>510</v>
      </c>
      <c r="K20" s="468" t="s">
        <v>510</v>
      </c>
      <c r="L20" s="468" t="s">
        <v>510</v>
      </c>
      <c r="M20" s="468" t="s">
        <v>510</v>
      </c>
    </row>
    <row r="21" spans="1:13" ht="14.1" customHeight="1">
      <c r="A21" s="463" t="s">
        <v>184</v>
      </c>
      <c r="B21" s="468">
        <v>3.5646328145044195</v>
      </c>
      <c r="C21" s="468">
        <v>4.7605794268420309</v>
      </c>
      <c r="D21" s="468">
        <v>6.8948412241300643</v>
      </c>
      <c r="E21" s="469">
        <v>9.2500308520593642</v>
      </c>
      <c r="F21" s="470">
        <v>5.55</v>
      </c>
      <c r="G21" s="468">
        <v>6.3</v>
      </c>
      <c r="H21" s="468">
        <v>7.25</v>
      </c>
      <c r="I21" s="469">
        <v>8.26</v>
      </c>
      <c r="J21" s="468">
        <v>0.54</v>
      </c>
      <c r="K21" s="468">
        <v>0.78380626028483869</v>
      </c>
      <c r="L21" s="468">
        <v>1.1629424112033679</v>
      </c>
      <c r="M21" s="468">
        <v>1.590004632790047</v>
      </c>
    </row>
    <row r="22" spans="1:13" ht="14.1" customHeight="1">
      <c r="A22" s="463" t="s">
        <v>191</v>
      </c>
      <c r="B22" s="468" t="s">
        <v>510</v>
      </c>
      <c r="C22" s="468" t="s">
        <v>510</v>
      </c>
      <c r="D22" s="468" t="s">
        <v>510</v>
      </c>
      <c r="E22" s="468" t="s">
        <v>510</v>
      </c>
      <c r="F22" s="470">
        <v>8.85</v>
      </c>
      <c r="G22" s="468">
        <v>10.07</v>
      </c>
      <c r="H22" s="468">
        <v>12.1</v>
      </c>
      <c r="I22" s="469">
        <v>14.78</v>
      </c>
      <c r="J22" s="468" t="s">
        <v>510</v>
      </c>
      <c r="K22" s="468" t="s">
        <v>510</v>
      </c>
      <c r="L22" s="468" t="s">
        <v>510</v>
      </c>
      <c r="M22" s="468" t="s">
        <v>510</v>
      </c>
    </row>
    <row r="23" spans="1:13" ht="14.1" customHeight="1">
      <c r="A23" s="463" t="s">
        <v>198</v>
      </c>
      <c r="B23" s="468">
        <v>3.0126807249441474</v>
      </c>
      <c r="C23" s="468">
        <v>3.99609523408088</v>
      </c>
      <c r="D23" s="468">
        <v>5.2828740397473171</v>
      </c>
      <c r="E23" s="469">
        <v>6.4918963984050615</v>
      </c>
      <c r="F23" s="470">
        <v>7.36</v>
      </c>
      <c r="G23" s="468">
        <v>7.65</v>
      </c>
      <c r="H23" s="468">
        <v>8.35</v>
      </c>
      <c r="I23" s="469">
        <v>9.09</v>
      </c>
      <c r="J23" s="468">
        <v>0.46</v>
      </c>
      <c r="K23" s="468">
        <v>0.75751010534237861</v>
      </c>
      <c r="L23" s="468">
        <v>1.0873864299828888</v>
      </c>
      <c r="M23" s="468">
        <v>1.4203713726062361</v>
      </c>
    </row>
    <row r="24" spans="1:13" ht="14.1" customHeight="1">
      <c r="A24" s="463" t="s">
        <v>212</v>
      </c>
      <c r="B24" s="468">
        <v>3.0162085660446372</v>
      </c>
      <c r="C24" s="468">
        <v>3.5</v>
      </c>
      <c r="D24" s="468">
        <v>4.249043727142011</v>
      </c>
      <c r="E24" s="469">
        <v>5.1583921700471054</v>
      </c>
      <c r="F24" s="470">
        <v>7.11</v>
      </c>
      <c r="G24" s="468">
        <v>7.39</v>
      </c>
      <c r="H24" s="468">
        <v>7.94</v>
      </c>
      <c r="I24" s="469">
        <v>8.64</v>
      </c>
      <c r="J24" s="468">
        <v>0.21</v>
      </c>
      <c r="K24" s="468">
        <v>0.30448221998230485</v>
      </c>
      <c r="L24" s="468">
        <v>0.41204612950061531</v>
      </c>
      <c r="M24" s="468">
        <v>0.54622631246042908</v>
      </c>
    </row>
    <row r="25" spans="1:13" ht="14.1" customHeight="1">
      <c r="A25" s="463" t="s">
        <v>205</v>
      </c>
      <c r="B25" s="468">
        <v>1.4431996417615385</v>
      </c>
      <c r="C25" s="468">
        <v>1.8943218207322723</v>
      </c>
      <c r="D25" s="468">
        <v>2.5049340784243865</v>
      </c>
      <c r="E25" s="469">
        <v>3.2643117208880681</v>
      </c>
      <c r="F25" s="470">
        <v>4.99</v>
      </c>
      <c r="G25" s="468">
        <v>5.35</v>
      </c>
      <c r="H25" s="468">
        <v>6.05</v>
      </c>
      <c r="I25" s="469">
        <v>6.91</v>
      </c>
      <c r="J25" s="468">
        <v>0.52</v>
      </c>
      <c r="K25" s="468">
        <v>0.82839165302949502</v>
      </c>
      <c r="L25" s="468">
        <v>1.1557575052350619</v>
      </c>
      <c r="M25" s="468">
        <v>1.534470424837737</v>
      </c>
    </row>
    <row r="26" spans="1:13" ht="14.1" customHeight="1">
      <c r="A26" s="463" t="s">
        <v>377</v>
      </c>
      <c r="B26" s="468" t="s">
        <v>510</v>
      </c>
      <c r="C26" s="468" t="s">
        <v>510</v>
      </c>
      <c r="D26" s="468" t="s">
        <v>510</v>
      </c>
      <c r="E26" s="468" t="s">
        <v>510</v>
      </c>
      <c r="F26" s="470">
        <v>7</v>
      </c>
      <c r="G26" s="468">
        <v>7</v>
      </c>
      <c r="H26" s="468">
        <v>7.13</v>
      </c>
      <c r="I26" s="469">
        <v>7.21</v>
      </c>
      <c r="J26" s="468" t="s">
        <v>510</v>
      </c>
      <c r="K26" s="468" t="s">
        <v>510</v>
      </c>
      <c r="L26" s="468" t="s">
        <v>510</v>
      </c>
      <c r="M26" s="468" t="s">
        <v>510</v>
      </c>
    </row>
    <row r="27" spans="1:13" ht="14.1" customHeight="1">
      <c r="A27" s="463" t="s">
        <v>378</v>
      </c>
      <c r="B27" s="468">
        <v>4.5427946322574231</v>
      </c>
      <c r="C27" s="468">
        <v>6.226954026156398</v>
      </c>
      <c r="D27" s="468">
        <v>7.1136958712472342</v>
      </c>
      <c r="E27" s="469">
        <v>9.4561456684545622</v>
      </c>
      <c r="F27" s="470">
        <v>5.99</v>
      </c>
      <c r="G27" s="468">
        <v>7.04</v>
      </c>
      <c r="H27" s="468">
        <v>8.5299999999999994</v>
      </c>
      <c r="I27" s="469">
        <v>10.19</v>
      </c>
      <c r="J27" s="468" t="s">
        <v>510</v>
      </c>
      <c r="K27" s="468" t="s">
        <v>510</v>
      </c>
      <c r="L27" s="468" t="s">
        <v>510</v>
      </c>
      <c r="M27" s="468" t="s">
        <v>510</v>
      </c>
    </row>
    <row r="28" spans="1:13" ht="14.1" customHeight="1">
      <c r="A28" s="463" t="s">
        <v>226</v>
      </c>
      <c r="B28" s="468">
        <v>8.7577121040180561</v>
      </c>
      <c r="C28" s="468">
        <v>10.029860482097272</v>
      </c>
      <c r="D28" s="468">
        <v>11.427731823028529</v>
      </c>
      <c r="E28" s="469">
        <v>13.135123580479267</v>
      </c>
      <c r="F28" s="470">
        <v>8.66</v>
      </c>
      <c r="G28" s="468">
        <v>8.81</v>
      </c>
      <c r="H28" s="468">
        <v>9.34</v>
      </c>
      <c r="I28" s="469">
        <v>9.9499999999999993</v>
      </c>
      <c r="J28" s="468">
        <v>0.4</v>
      </c>
      <c r="K28" s="468">
        <v>0.45781297254402564</v>
      </c>
      <c r="L28" s="468">
        <v>0.53331892411484527</v>
      </c>
      <c r="M28" s="468">
        <v>0.61774318001029671</v>
      </c>
    </row>
    <row r="29" spans="1:13" ht="14.1" customHeight="1">
      <c r="A29" s="471" t="s">
        <v>511</v>
      </c>
      <c r="B29" s="472">
        <f t="shared" ref="B29:M29" si="0">AVERAGE(B5,B9,B10,B11,B12,B13,B14,B15,B16,B17,B19,B21,B23,B24,B25,B28)</f>
        <v>3.8948065423221121</v>
      </c>
      <c r="C29" s="472">
        <f t="shared" si="0"/>
        <v>4.7850542512637153</v>
      </c>
      <c r="D29" s="472">
        <f t="shared" si="0"/>
        <v>5.9037516826891121</v>
      </c>
      <c r="E29" s="473">
        <f t="shared" si="0"/>
        <v>7.3594461926026291</v>
      </c>
      <c r="F29" s="472">
        <f t="shared" si="0"/>
        <v>7.3737499999999985</v>
      </c>
      <c r="G29" s="472">
        <f t="shared" si="0"/>
        <v>7.9968750000000011</v>
      </c>
      <c r="H29" s="472">
        <f t="shared" si="0"/>
        <v>8.9956250000000004</v>
      </c>
      <c r="I29" s="473">
        <f t="shared" si="0"/>
        <v>10.173125000000001</v>
      </c>
      <c r="J29" s="472">
        <f t="shared" si="0"/>
        <v>0.47375</v>
      </c>
      <c r="K29" s="472">
        <f t="shared" si="0"/>
        <v>0.71768223219330352</v>
      </c>
      <c r="L29" s="472">
        <f t="shared" si="0"/>
        <v>1.0168397776045615</v>
      </c>
      <c r="M29" s="472">
        <f t="shared" si="0"/>
        <v>1.36692536909394</v>
      </c>
    </row>
    <row r="30" spans="1:13" ht="12">
      <c r="A30" s="463" t="s">
        <v>512</v>
      </c>
      <c r="B30" s="463"/>
      <c r="C30" s="463"/>
      <c r="D30" s="463"/>
      <c r="E30" s="463"/>
      <c r="F30" s="463"/>
      <c r="G30" s="463"/>
      <c r="H30" s="463"/>
      <c r="I30" s="463"/>
      <c r="J30" s="463"/>
      <c r="K30" s="463"/>
      <c r="L30" s="463"/>
      <c r="M30" s="463"/>
    </row>
    <row r="31" spans="1:13" ht="12">
      <c r="A31" s="463" t="s">
        <v>513</v>
      </c>
      <c r="B31" s="463"/>
      <c r="C31" s="463"/>
      <c r="D31" s="463"/>
      <c r="E31" s="463"/>
      <c r="F31" s="463"/>
      <c r="G31" s="463"/>
      <c r="H31" s="463"/>
      <c r="I31" s="463"/>
      <c r="J31" s="463"/>
      <c r="K31" s="463"/>
      <c r="L31" s="463"/>
      <c r="M31" s="463"/>
    </row>
    <row r="32" spans="1:13" ht="12">
      <c r="A32" s="463" t="s">
        <v>514</v>
      </c>
      <c r="B32" s="463"/>
      <c r="C32" s="463"/>
      <c r="D32" s="463"/>
      <c r="E32" s="463"/>
      <c r="F32" s="463"/>
      <c r="G32" s="463"/>
      <c r="H32" s="463"/>
      <c r="I32" s="463"/>
      <c r="J32" s="463"/>
      <c r="K32" s="463"/>
      <c r="L32" s="463"/>
      <c r="M32" s="463"/>
    </row>
    <row r="33" spans="1:13" ht="12">
      <c r="A33" s="463" t="s">
        <v>515</v>
      </c>
      <c r="B33" s="463"/>
      <c r="C33" s="463"/>
      <c r="D33" s="463"/>
      <c r="E33" s="463"/>
      <c r="F33" s="463"/>
      <c r="G33" s="463"/>
      <c r="H33" s="463"/>
      <c r="I33" s="463"/>
      <c r="J33" s="463"/>
      <c r="K33" s="463"/>
      <c r="L33" s="463"/>
      <c r="M33" s="463"/>
    </row>
    <row r="34" spans="1:13" ht="12">
      <c r="A34" s="463"/>
      <c r="B34" s="463"/>
      <c r="C34" s="463"/>
      <c r="D34" s="463"/>
      <c r="E34" s="463"/>
      <c r="F34" s="463"/>
      <c r="G34" s="463"/>
      <c r="H34" s="463"/>
      <c r="I34" s="463"/>
      <c r="J34" s="463"/>
      <c r="K34" s="463"/>
      <c r="L34" s="463"/>
      <c r="M34" s="463"/>
    </row>
    <row r="35" spans="1:13" ht="12">
      <c r="A35" s="463"/>
      <c r="B35" s="463"/>
      <c r="C35" s="463"/>
      <c r="D35" s="463"/>
      <c r="E35" s="463"/>
      <c r="F35" s="463"/>
      <c r="G35" s="463"/>
      <c r="H35" s="463"/>
      <c r="I35" s="463"/>
      <c r="J35" s="463"/>
      <c r="K35" s="463"/>
      <c r="L35" s="463"/>
      <c r="M35" s="463"/>
    </row>
    <row r="36" spans="1:13" ht="12">
      <c r="A36" s="463"/>
      <c r="B36" s="463"/>
      <c r="C36" s="463"/>
      <c r="D36" s="463"/>
      <c r="E36" s="463"/>
      <c r="F36" s="463"/>
      <c r="G36" s="463"/>
      <c r="H36" s="463"/>
      <c r="I36" s="463"/>
      <c r="J36" s="463"/>
      <c r="K36" s="463"/>
      <c r="L36" s="463"/>
      <c r="M36" s="463"/>
    </row>
    <row r="37" spans="1:13" ht="12">
      <c r="A37" s="463"/>
      <c r="B37" s="463"/>
      <c r="C37" s="463"/>
      <c r="D37" s="463"/>
      <c r="E37" s="463"/>
      <c r="F37" s="463"/>
      <c r="G37" s="463"/>
      <c r="H37" s="463"/>
      <c r="I37" s="463"/>
      <c r="J37" s="463"/>
      <c r="K37" s="463"/>
      <c r="L37" s="463"/>
      <c r="M37" s="463"/>
    </row>
    <row r="38" spans="1:13" ht="12">
      <c r="A38" s="463"/>
      <c r="B38" s="463"/>
      <c r="C38" s="463"/>
      <c r="D38" s="463"/>
      <c r="E38" s="463"/>
      <c r="F38" s="463"/>
      <c r="G38" s="463"/>
      <c r="H38" s="463"/>
      <c r="I38" s="463"/>
      <c r="J38" s="463"/>
      <c r="K38" s="463"/>
      <c r="L38" s="463"/>
      <c r="M38" s="463"/>
    </row>
    <row r="39" spans="1:13" ht="12">
      <c r="A39" s="463"/>
      <c r="B39" s="463"/>
      <c r="C39" s="463"/>
      <c r="D39" s="463"/>
      <c r="E39" s="463"/>
      <c r="F39" s="463"/>
      <c r="G39" s="463"/>
      <c r="H39" s="463"/>
      <c r="I39" s="463"/>
      <c r="J39" s="463"/>
      <c r="K39" s="463"/>
      <c r="L39" s="463"/>
      <c r="M39" s="463"/>
    </row>
    <row r="40" spans="1:13" ht="12">
      <c r="A40" s="463"/>
      <c r="B40" s="463"/>
      <c r="C40" s="463"/>
      <c r="D40" s="463"/>
      <c r="E40" s="463"/>
      <c r="F40" s="463"/>
      <c r="G40" s="463"/>
      <c r="H40" s="463"/>
      <c r="I40" s="463"/>
      <c r="J40" s="463"/>
      <c r="K40" s="463"/>
      <c r="L40" s="463"/>
      <c r="M40" s="463"/>
    </row>
  </sheetData>
  <mergeCells count="4">
    <mergeCell ref="A3:A4"/>
    <mergeCell ref="B3:E3"/>
    <mergeCell ref="F3:I3"/>
    <mergeCell ref="J3:M3"/>
  </mergeCells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31065E-ED40-4917-BA7E-ED88CF2F17A7}">
  <sheetPr codeName="Sheet2"/>
  <dimension ref="B1:P220"/>
  <sheetViews>
    <sheetView workbookViewId="0">
      <selection activeCell="V23" sqref="V23"/>
    </sheetView>
  </sheetViews>
  <sheetFormatPr defaultColWidth="8.6640625" defaultRowHeight="11.25"/>
  <cols>
    <col min="3" max="3" width="36" bestFit="1" customWidth="1"/>
    <col min="4" max="6" width="18" customWidth="1"/>
    <col min="11" max="12" width="8.6640625" customWidth="1"/>
    <col min="15" max="15" width="10.5" customWidth="1"/>
    <col min="16" max="16" width="10.1640625" customWidth="1"/>
  </cols>
  <sheetData>
    <row r="1" spans="2:16" ht="42.75" customHeight="1">
      <c r="B1" s="618" t="s">
        <v>516</v>
      </c>
      <c r="C1" s="618"/>
      <c r="D1" s="618"/>
      <c r="E1" s="618"/>
      <c r="F1" s="618"/>
    </row>
    <row r="2" spans="2:16" ht="24.75" thickBot="1">
      <c r="B2" s="69" t="s">
        <v>309</v>
      </c>
      <c r="C2" s="70" t="s">
        <v>517</v>
      </c>
      <c r="D2" s="71" t="s">
        <v>518</v>
      </c>
      <c r="E2" s="72" t="s">
        <v>519</v>
      </c>
      <c r="F2" s="73" t="s">
        <v>520</v>
      </c>
    </row>
    <row r="3" spans="2:16" ht="18.75" customHeight="1">
      <c r="B3" s="74">
        <v>1950</v>
      </c>
      <c r="C3" s="75" t="s">
        <v>521</v>
      </c>
      <c r="D3" s="76">
        <v>128709.38400000001</v>
      </c>
      <c r="E3" s="76">
        <v>2536431.0180000002</v>
      </c>
      <c r="F3" s="77">
        <v>5.0744287184079848E-2</v>
      </c>
      <c r="H3" s="619"/>
      <c r="I3" s="619"/>
      <c r="J3" s="619"/>
      <c r="K3" s="619"/>
      <c r="L3" s="619"/>
      <c r="M3" s="619"/>
      <c r="N3" s="619"/>
      <c r="O3" s="619"/>
      <c r="P3" s="619"/>
    </row>
    <row r="4" spans="2:16" ht="18.75" customHeight="1">
      <c r="B4" s="78">
        <v>1955</v>
      </c>
      <c r="C4" s="79" t="s">
        <v>521</v>
      </c>
      <c r="D4" s="80">
        <v>139828.17000000001</v>
      </c>
      <c r="E4" s="80">
        <v>2773019.915</v>
      </c>
      <c r="F4" s="81">
        <v>5.0424509843449865E-2</v>
      </c>
    </row>
    <row r="5" spans="2:16" ht="18.75" customHeight="1">
      <c r="B5" s="78">
        <v>1960</v>
      </c>
      <c r="C5" s="79" t="s">
        <v>521</v>
      </c>
      <c r="D5" s="80">
        <v>151153.99799999996</v>
      </c>
      <c r="E5" s="80">
        <v>3034949.7149999999</v>
      </c>
      <c r="F5" s="81">
        <v>4.9804448901717625E-2</v>
      </c>
    </row>
    <row r="6" spans="2:16" ht="18.75" customHeight="1">
      <c r="B6" s="78">
        <v>1965</v>
      </c>
      <c r="C6" s="79" t="s">
        <v>521</v>
      </c>
      <c r="D6" s="80">
        <v>168928.26499999998</v>
      </c>
      <c r="E6" s="80">
        <v>3339583.51</v>
      </c>
      <c r="F6" s="81">
        <v>5.0583632508114762E-2</v>
      </c>
    </row>
    <row r="7" spans="2:16" ht="18.75" customHeight="1">
      <c r="B7" s="78">
        <v>1970</v>
      </c>
      <c r="C7" s="79" t="s">
        <v>521</v>
      </c>
      <c r="D7" s="80">
        <v>196214.65199999997</v>
      </c>
      <c r="E7" s="80">
        <v>3700437.0419999999</v>
      </c>
      <c r="F7" s="81">
        <v>5.3024723775316696E-2</v>
      </c>
    </row>
    <row r="8" spans="2:16" ht="18.75" customHeight="1">
      <c r="B8" s="78">
        <v>1975</v>
      </c>
      <c r="C8" s="79" t="s">
        <v>521</v>
      </c>
      <c r="D8" s="80">
        <v>227551.73599999995</v>
      </c>
      <c r="E8" s="80">
        <v>4079480.4739999995</v>
      </c>
      <c r="F8" s="81">
        <v>5.5779586996498508E-2</v>
      </c>
    </row>
    <row r="9" spans="2:16" ht="18.75" customHeight="1">
      <c r="B9" s="78">
        <v>1980</v>
      </c>
      <c r="C9" s="79" t="s">
        <v>521</v>
      </c>
      <c r="D9" s="80">
        <v>262532.03299999988</v>
      </c>
      <c r="E9" s="80">
        <v>4458003.466</v>
      </c>
      <c r="F9" s="81">
        <v>5.8890046856684045E-2</v>
      </c>
    </row>
    <row r="10" spans="2:16" ht="18.75" customHeight="1">
      <c r="B10" s="78">
        <v>1985</v>
      </c>
      <c r="C10" s="79" t="s">
        <v>521</v>
      </c>
      <c r="D10" s="80">
        <v>289242.7649999999</v>
      </c>
      <c r="E10" s="80">
        <v>4870921.6660000011</v>
      </c>
      <c r="F10" s="81">
        <v>5.9381526707557572E-2</v>
      </c>
    </row>
    <row r="11" spans="2:16" ht="18.75" customHeight="1">
      <c r="B11" s="78">
        <v>1990</v>
      </c>
      <c r="C11" s="79" t="s">
        <v>521</v>
      </c>
      <c r="D11" s="80">
        <v>328210.88400000014</v>
      </c>
      <c r="E11" s="80">
        <v>5327231.0410000011</v>
      </c>
      <c r="F11" s="81">
        <v>6.1610033706814796E-2</v>
      </c>
    </row>
    <row r="12" spans="2:16" ht="18.75" customHeight="1">
      <c r="B12" s="78">
        <v>1995</v>
      </c>
      <c r="C12" s="79" t="s">
        <v>521</v>
      </c>
      <c r="D12" s="80">
        <v>374678.79099999997</v>
      </c>
      <c r="E12" s="80">
        <v>5744212.9299999997</v>
      </c>
      <c r="F12" s="81">
        <v>6.5227176562899447E-2</v>
      </c>
    </row>
    <row r="13" spans="2:16" ht="18.75" customHeight="1">
      <c r="B13" s="78">
        <v>2000</v>
      </c>
      <c r="C13" s="79" t="s">
        <v>521</v>
      </c>
      <c r="D13" s="80">
        <v>422209.09899999993</v>
      </c>
      <c r="E13" s="80">
        <v>6143493.8059999999</v>
      </c>
      <c r="F13" s="81">
        <v>6.8724590979102537E-2</v>
      </c>
    </row>
    <row r="14" spans="2:16" ht="18.75" customHeight="1">
      <c r="B14" s="78">
        <v>2005</v>
      </c>
      <c r="C14" s="79" t="s">
        <v>521</v>
      </c>
      <c r="D14" s="80">
        <v>474871.56</v>
      </c>
      <c r="E14" s="80">
        <v>6541906.9560000012</v>
      </c>
      <c r="F14" s="81">
        <v>7.2589164473588999E-2</v>
      </c>
    </row>
    <row r="15" spans="2:16" ht="18.75" customHeight="1">
      <c r="B15" s="78">
        <v>2010</v>
      </c>
      <c r="C15" s="79" t="s">
        <v>521</v>
      </c>
      <c r="D15" s="80">
        <v>526688.03500000003</v>
      </c>
      <c r="E15" s="80">
        <v>6956823.5879999977</v>
      </c>
      <c r="F15" s="81">
        <v>7.5708119997249551E-2</v>
      </c>
    </row>
    <row r="16" spans="2:16" ht="18.75" customHeight="1">
      <c r="B16" s="78">
        <v>2015</v>
      </c>
      <c r="C16" s="79" t="s">
        <v>521</v>
      </c>
      <c r="D16" s="80">
        <v>607547.62500000012</v>
      </c>
      <c r="E16" s="80">
        <v>7379796.9669999983</v>
      </c>
      <c r="F16" s="81">
        <v>8.2325791307911497E-2</v>
      </c>
    </row>
    <row r="17" spans="2:10" ht="18.75" customHeight="1">
      <c r="B17" s="78">
        <v>2020</v>
      </c>
      <c r="C17" s="79" t="s">
        <v>521</v>
      </c>
      <c r="D17" s="80">
        <v>727606.34499999986</v>
      </c>
      <c r="E17" s="80">
        <v>7794798.7290000012</v>
      </c>
      <c r="F17" s="81">
        <v>9.3345110027407321E-2</v>
      </c>
    </row>
    <row r="18" spans="2:10" ht="18.75" customHeight="1">
      <c r="B18" s="78">
        <v>2025</v>
      </c>
      <c r="C18" s="79" t="s">
        <v>521</v>
      </c>
      <c r="D18" s="80">
        <v>852856.42300000007</v>
      </c>
      <c r="E18" s="80">
        <v>8184437.4529999997</v>
      </c>
      <c r="F18" s="81">
        <v>0.10420464789395954</v>
      </c>
    </row>
    <row r="19" spans="2:10" ht="18.75" customHeight="1">
      <c r="B19" s="78">
        <v>2030</v>
      </c>
      <c r="C19" s="79" t="s">
        <v>521</v>
      </c>
      <c r="D19" s="80">
        <v>997488.4709999999</v>
      </c>
      <c r="E19" s="80">
        <v>8548487.3709999993</v>
      </c>
      <c r="F19" s="81">
        <v>0.11668596182102262</v>
      </c>
    </row>
    <row r="20" spans="2:10" ht="18.75" customHeight="1">
      <c r="B20" s="78">
        <v>2035</v>
      </c>
      <c r="C20" s="79" t="s">
        <v>521</v>
      </c>
      <c r="D20" s="80">
        <v>1154546.6959999998</v>
      </c>
      <c r="E20" s="80">
        <v>8887524.2289999966</v>
      </c>
      <c r="F20" s="81">
        <v>0.12990644708823557</v>
      </c>
    </row>
    <row r="21" spans="2:10" ht="18.75" customHeight="1">
      <c r="B21" s="78">
        <v>2040</v>
      </c>
      <c r="C21" s="79" t="s">
        <v>521</v>
      </c>
      <c r="D21" s="80">
        <v>1300517.3570000001</v>
      </c>
      <c r="E21" s="80">
        <v>9198847.3819999974</v>
      </c>
      <c r="F21" s="81">
        <v>0.14137829480080405</v>
      </c>
      <c r="J21" s="55" t="s">
        <v>522</v>
      </c>
    </row>
    <row r="22" spans="2:10" ht="18.75" customHeight="1">
      <c r="B22" s="78">
        <v>2045</v>
      </c>
      <c r="C22" s="79" t="s">
        <v>521</v>
      </c>
      <c r="D22" s="80">
        <v>1420019.8850000002</v>
      </c>
      <c r="E22" s="80">
        <v>9481803.2720000036</v>
      </c>
      <c r="F22" s="81">
        <v>0.14976263947527299</v>
      </c>
      <c r="J22" s="55" t="s">
        <v>523</v>
      </c>
    </row>
    <row r="23" spans="2:10" ht="18.75" customHeight="1">
      <c r="B23" s="78">
        <v>2050</v>
      </c>
      <c r="C23" s="79" t="s">
        <v>521</v>
      </c>
      <c r="D23" s="80">
        <v>1548852.1540000001</v>
      </c>
      <c r="E23" s="80">
        <v>9735033.9000000022</v>
      </c>
      <c r="F23" s="81">
        <v>0.15910084853428191</v>
      </c>
      <c r="J23" s="55" t="s">
        <v>524</v>
      </c>
    </row>
    <row r="24" spans="2:10" ht="18.75" customHeight="1">
      <c r="B24" s="78">
        <v>2055</v>
      </c>
      <c r="C24" s="79" t="s">
        <v>521</v>
      </c>
      <c r="D24" s="80">
        <v>1699154.3370000001</v>
      </c>
      <c r="E24" s="80">
        <v>9958098.7460000031</v>
      </c>
      <c r="F24" s="81">
        <v>0.17063039645821157</v>
      </c>
    </row>
    <row r="25" spans="2:10" ht="18.75" customHeight="1">
      <c r="B25" s="78">
        <v>2060</v>
      </c>
      <c r="C25" s="79" t="s">
        <v>521</v>
      </c>
      <c r="D25" s="80">
        <v>1810397.6000000003</v>
      </c>
      <c r="E25" s="80">
        <v>10151469.682999998</v>
      </c>
      <c r="F25" s="81">
        <v>0.17833847280574108</v>
      </c>
    </row>
    <row r="26" spans="2:10" ht="18.75" customHeight="1">
      <c r="B26" s="78">
        <v>2065</v>
      </c>
      <c r="C26" s="79" t="s">
        <v>521</v>
      </c>
      <c r="D26" s="80">
        <v>1899259.3909999998</v>
      </c>
      <c r="E26" s="80">
        <v>10317879.314999999</v>
      </c>
      <c r="F26" s="81">
        <v>0.18407458868402163</v>
      </c>
    </row>
    <row r="27" spans="2:10" ht="18.75" customHeight="1">
      <c r="B27" s="78">
        <v>2070</v>
      </c>
      <c r="C27" s="79" t="s">
        <v>521</v>
      </c>
      <c r="D27" s="80">
        <v>1978884.128</v>
      </c>
      <c r="E27" s="80">
        <v>10459239.501</v>
      </c>
      <c r="F27" s="81">
        <v>0.18919961894082266</v>
      </c>
    </row>
    <row r="28" spans="2:10" ht="18.75" customHeight="1">
      <c r="B28" s="78">
        <v>2075</v>
      </c>
      <c r="C28" s="79" t="s">
        <v>521</v>
      </c>
      <c r="D28" s="80">
        <v>2064923.1120000002</v>
      </c>
      <c r="E28" s="80">
        <v>10577288.195</v>
      </c>
      <c r="F28" s="81">
        <v>0.19522235510006355</v>
      </c>
    </row>
    <row r="29" spans="2:10" ht="18.75" customHeight="1">
      <c r="B29" s="78">
        <v>2080</v>
      </c>
      <c r="C29" s="79" t="s">
        <v>521</v>
      </c>
      <c r="D29" s="80">
        <v>2154908.102</v>
      </c>
      <c r="E29" s="80">
        <v>10673904.454</v>
      </c>
      <c r="F29" s="81">
        <v>0.20188564655855218</v>
      </c>
    </row>
    <row r="30" spans="2:10" ht="18.75" customHeight="1">
      <c r="B30" s="78">
        <v>2085</v>
      </c>
      <c r="C30" s="79" t="s">
        <v>521</v>
      </c>
      <c r="D30" s="80">
        <v>2241280.5929999999</v>
      </c>
      <c r="E30" s="80">
        <v>10750662.352999998</v>
      </c>
      <c r="F30" s="81">
        <v>0.20847837271854838</v>
      </c>
    </row>
    <row r="31" spans="2:10" ht="18.75" customHeight="1">
      <c r="B31" s="78">
        <v>2090</v>
      </c>
      <c r="C31" s="79" t="s">
        <v>521</v>
      </c>
      <c r="D31" s="80">
        <v>2318618.1149999998</v>
      </c>
      <c r="E31" s="80">
        <v>10809892.302999999</v>
      </c>
      <c r="F31" s="81">
        <v>0.21449039916489535</v>
      </c>
    </row>
    <row r="32" spans="2:10" ht="18.75" customHeight="1">
      <c r="B32" s="78">
        <v>2095</v>
      </c>
      <c r="C32" s="79" t="s">
        <v>521</v>
      </c>
      <c r="D32" s="80">
        <v>2389710.8209999995</v>
      </c>
      <c r="E32" s="80">
        <v>10851860.144999996</v>
      </c>
      <c r="F32" s="81">
        <v>0.22021209166624406</v>
      </c>
    </row>
    <row r="33" spans="2:6" ht="18.75" customHeight="1">
      <c r="B33" s="78">
        <v>2100</v>
      </c>
      <c r="C33" s="79" t="s">
        <v>521</v>
      </c>
      <c r="D33" s="80">
        <v>2456663.1500000004</v>
      </c>
      <c r="E33" s="80">
        <v>10875393.719000002</v>
      </c>
      <c r="F33" s="81">
        <v>0.22589188157004872</v>
      </c>
    </row>
    <row r="34" spans="2:6" ht="18.75" customHeight="1">
      <c r="B34" s="78">
        <v>1950</v>
      </c>
      <c r="C34" s="79" t="s">
        <v>525</v>
      </c>
      <c r="D34" s="80">
        <v>43735.619000000006</v>
      </c>
      <c r="E34" s="80">
        <v>549328.85899999994</v>
      </c>
      <c r="F34" s="81">
        <v>7.9616459764405012E-2</v>
      </c>
    </row>
    <row r="35" spans="2:6" ht="18.75" customHeight="1">
      <c r="B35" s="78">
        <v>1955</v>
      </c>
      <c r="C35" s="79" t="s">
        <v>525</v>
      </c>
      <c r="D35" s="80">
        <v>48332.641000000003</v>
      </c>
      <c r="E35" s="80">
        <v>576678.76399999997</v>
      </c>
      <c r="F35" s="81">
        <v>8.3812070111185868E-2</v>
      </c>
    </row>
    <row r="36" spans="2:6" ht="18.75" customHeight="1">
      <c r="B36" s="78">
        <v>1960</v>
      </c>
      <c r="C36" s="79" t="s">
        <v>525</v>
      </c>
      <c r="D36" s="80">
        <v>53062.949000000008</v>
      </c>
      <c r="E36" s="80">
        <v>605406.96600000013</v>
      </c>
      <c r="F36" s="81">
        <v>8.7648395178855601E-2</v>
      </c>
    </row>
    <row r="37" spans="2:6" ht="18.75" customHeight="1">
      <c r="B37" s="78">
        <v>1965</v>
      </c>
      <c r="C37" s="79" t="s">
        <v>525</v>
      </c>
      <c r="D37" s="80">
        <v>60044.441999999995</v>
      </c>
      <c r="E37" s="80">
        <v>634783.19099999999</v>
      </c>
      <c r="F37" s="81">
        <v>9.4590472544506921E-2</v>
      </c>
    </row>
    <row r="38" spans="2:6" ht="18.75" customHeight="1">
      <c r="B38" s="78">
        <v>1970</v>
      </c>
      <c r="C38" s="79" t="s">
        <v>525</v>
      </c>
      <c r="D38" s="80">
        <v>68745.915000000023</v>
      </c>
      <c r="E38" s="80">
        <v>656919.37</v>
      </c>
      <c r="F38" s="81">
        <v>0.10464893887966802</v>
      </c>
    </row>
    <row r="39" spans="2:6" ht="18.75" customHeight="1">
      <c r="B39" s="78">
        <v>1975</v>
      </c>
      <c r="C39" s="79" t="s">
        <v>525</v>
      </c>
      <c r="D39" s="80">
        <v>77948.687999999995</v>
      </c>
      <c r="E39" s="80">
        <v>676895.45700000017</v>
      </c>
      <c r="F39" s="81">
        <v>0.11515616952944031</v>
      </c>
    </row>
    <row r="40" spans="2:6" ht="18.75" customHeight="1">
      <c r="B40" s="78">
        <v>1980</v>
      </c>
      <c r="C40" s="79" t="s">
        <v>525</v>
      </c>
      <c r="D40" s="80">
        <v>85885.124999999985</v>
      </c>
      <c r="E40" s="80">
        <v>693566.51599999983</v>
      </c>
      <c r="F40" s="81">
        <v>0.12383112941398113</v>
      </c>
    </row>
    <row r="41" spans="2:6" ht="18.75" customHeight="1">
      <c r="B41" s="78">
        <v>1985</v>
      </c>
      <c r="C41" s="79" t="s">
        <v>525</v>
      </c>
      <c r="D41" s="80">
        <v>84258.823999999993</v>
      </c>
      <c r="E41" s="80">
        <v>707584.18599999987</v>
      </c>
      <c r="F41" s="81">
        <v>0.11907957479422811</v>
      </c>
    </row>
    <row r="42" spans="2:6" ht="18.75" customHeight="1">
      <c r="B42" s="78">
        <v>1990</v>
      </c>
      <c r="C42" s="79" t="s">
        <v>525</v>
      </c>
      <c r="D42" s="80">
        <v>91705.208000000013</v>
      </c>
      <c r="E42" s="80">
        <v>720858.41099999973</v>
      </c>
      <c r="F42" s="81">
        <v>0.12721667195751157</v>
      </c>
    </row>
    <row r="43" spans="2:6" ht="18.75" customHeight="1">
      <c r="B43" s="78">
        <v>1995</v>
      </c>
      <c r="C43" s="79" t="s">
        <v>525</v>
      </c>
      <c r="D43" s="80">
        <v>101325.749</v>
      </c>
      <c r="E43" s="80">
        <v>726994.43299999996</v>
      </c>
      <c r="F43" s="81">
        <v>0.13937623783702344</v>
      </c>
    </row>
    <row r="44" spans="2:6" ht="18.75" customHeight="1">
      <c r="B44" s="78">
        <v>2000</v>
      </c>
      <c r="C44" s="79" t="s">
        <v>525</v>
      </c>
      <c r="D44" s="80">
        <v>107012.04800000001</v>
      </c>
      <c r="E44" s="80">
        <v>725558.02799999993</v>
      </c>
      <c r="F44" s="81">
        <v>0.14748930322634377</v>
      </c>
    </row>
    <row r="45" spans="2:6" ht="18.75" customHeight="1">
      <c r="B45" s="78">
        <v>2005</v>
      </c>
      <c r="C45" s="79" t="s">
        <v>525</v>
      </c>
      <c r="D45" s="80">
        <v>115967.375</v>
      </c>
      <c r="E45" s="80">
        <v>729287.88099999994</v>
      </c>
      <c r="F45" s="81">
        <v>0.15901453736072713</v>
      </c>
    </row>
    <row r="46" spans="2:6" ht="18.75" customHeight="1">
      <c r="B46" s="78">
        <v>2010</v>
      </c>
      <c r="C46" s="79" t="s">
        <v>525</v>
      </c>
      <c r="D46" s="80">
        <v>120318.53799999999</v>
      </c>
      <c r="E46" s="80">
        <v>736412.99800000014</v>
      </c>
      <c r="F46" s="81">
        <v>0.1633845930568433</v>
      </c>
    </row>
    <row r="47" spans="2:6" ht="18.75" customHeight="1">
      <c r="B47" s="78">
        <v>2015</v>
      </c>
      <c r="C47" s="79" t="s">
        <v>525</v>
      </c>
      <c r="D47" s="80">
        <v>130514.80899999998</v>
      </c>
      <c r="E47" s="80">
        <v>743058.97799999989</v>
      </c>
      <c r="F47" s="81">
        <v>0.17564528908767185</v>
      </c>
    </row>
    <row r="48" spans="2:6" ht="18.75" customHeight="1">
      <c r="B48" s="78">
        <v>2020</v>
      </c>
      <c r="C48" s="79" t="s">
        <v>525</v>
      </c>
      <c r="D48" s="80">
        <v>142905.522</v>
      </c>
      <c r="E48" s="80">
        <v>747636.04499999993</v>
      </c>
      <c r="F48" s="81">
        <v>0.19114316779630389</v>
      </c>
    </row>
    <row r="49" spans="2:6" ht="18.75" customHeight="1">
      <c r="B49" s="78">
        <v>2025</v>
      </c>
      <c r="C49" s="79" t="s">
        <v>525</v>
      </c>
      <c r="D49" s="80">
        <v>156505.79399999999</v>
      </c>
      <c r="E49" s="80">
        <v>745791.28000000026</v>
      </c>
      <c r="F49" s="81">
        <v>0.20985200309663038</v>
      </c>
    </row>
    <row r="50" spans="2:6" ht="18.75" customHeight="1">
      <c r="B50" s="78">
        <v>2030</v>
      </c>
      <c r="C50" s="79" t="s">
        <v>525</v>
      </c>
      <c r="D50" s="80">
        <v>170272.68400000001</v>
      </c>
      <c r="E50" s="80">
        <v>741302.51899999997</v>
      </c>
      <c r="F50" s="81">
        <v>0.22969392337920819</v>
      </c>
    </row>
    <row r="51" spans="2:6" ht="18.75" customHeight="1">
      <c r="B51" s="78">
        <v>2035</v>
      </c>
      <c r="C51" s="79" t="s">
        <v>525</v>
      </c>
      <c r="D51" s="80">
        <v>180308.18100000001</v>
      </c>
      <c r="E51" s="80">
        <v>735101.25699999998</v>
      </c>
      <c r="F51" s="81">
        <v>0.24528346167689932</v>
      </c>
    </row>
    <row r="52" spans="2:6" ht="18.75" customHeight="1">
      <c r="B52" s="78">
        <v>2040</v>
      </c>
      <c r="C52" s="79" t="s">
        <v>525</v>
      </c>
      <c r="D52" s="80">
        <v>188280.38399999999</v>
      </c>
      <c r="E52" s="80">
        <v>727810.62899999996</v>
      </c>
      <c r="F52" s="81">
        <v>0.25869419392609611</v>
      </c>
    </row>
    <row r="53" spans="2:6" ht="18.75" customHeight="1">
      <c r="B53" s="78">
        <v>2045</v>
      </c>
      <c r="C53" s="79" t="s">
        <v>525</v>
      </c>
      <c r="D53" s="80">
        <v>194480.52099999998</v>
      </c>
      <c r="E53" s="80">
        <v>719668.90500000026</v>
      </c>
      <c r="F53" s="81">
        <v>0.27023610392059377</v>
      </c>
    </row>
    <row r="54" spans="2:6" ht="18.75" customHeight="1">
      <c r="B54" s="78">
        <v>2050</v>
      </c>
      <c r="C54" s="79" t="s">
        <v>525</v>
      </c>
      <c r="D54" s="80">
        <v>199895.383</v>
      </c>
      <c r="E54" s="80">
        <v>710486.32599999977</v>
      </c>
      <c r="F54" s="81">
        <v>0.28135007766497122</v>
      </c>
    </row>
    <row r="55" spans="2:6" ht="18.75" customHeight="1">
      <c r="B55" s="78">
        <v>2055</v>
      </c>
      <c r="C55" s="79" t="s">
        <v>525</v>
      </c>
      <c r="D55" s="80">
        <v>204186.18300000002</v>
      </c>
      <c r="E55" s="80">
        <v>700120.73999999987</v>
      </c>
      <c r="F55" s="81">
        <v>0.29164424267734168</v>
      </c>
    </row>
    <row r="56" spans="2:6" ht="18.75" customHeight="1">
      <c r="B56" s="78">
        <v>2060</v>
      </c>
      <c r="C56" s="79" t="s">
        <v>525</v>
      </c>
      <c r="D56" s="80">
        <v>202579.546</v>
      </c>
      <c r="E56" s="80">
        <v>688790.495</v>
      </c>
      <c r="F56" s="81">
        <v>0.29410909045717887</v>
      </c>
    </row>
    <row r="57" spans="2:6" ht="18.75" customHeight="1">
      <c r="B57" s="78">
        <v>2065</v>
      </c>
      <c r="C57" s="79" t="s">
        <v>525</v>
      </c>
      <c r="D57" s="80">
        <v>196882.96400000001</v>
      </c>
      <c r="E57" s="80">
        <v>677295.00300000003</v>
      </c>
      <c r="F57" s="81">
        <v>0.29069011749375034</v>
      </c>
    </row>
    <row r="58" spans="2:6" ht="18.75" customHeight="1">
      <c r="B58" s="78">
        <v>2070</v>
      </c>
      <c r="C58" s="79" t="s">
        <v>525</v>
      </c>
      <c r="D58" s="80">
        <v>191735.63400000002</v>
      </c>
      <c r="E58" s="80">
        <v>666590.7570000001</v>
      </c>
      <c r="F58" s="81">
        <v>0.28763620255238553</v>
      </c>
    </row>
    <row r="59" spans="2:6" ht="18.75" customHeight="1">
      <c r="B59" s="78">
        <v>2075</v>
      </c>
      <c r="C59" s="79" t="s">
        <v>525</v>
      </c>
      <c r="D59" s="80">
        <v>190246.04399999999</v>
      </c>
      <c r="E59" s="80">
        <v>657283.41999999993</v>
      </c>
      <c r="F59" s="81">
        <v>0.28944293772083896</v>
      </c>
    </row>
    <row r="60" spans="2:6" ht="18.75" customHeight="1">
      <c r="B60" s="78">
        <v>2080</v>
      </c>
      <c r="C60" s="79" t="s">
        <v>525</v>
      </c>
      <c r="D60" s="80">
        <v>190811.39699999997</v>
      </c>
      <c r="E60" s="80">
        <v>649588.76099999994</v>
      </c>
      <c r="F60" s="81">
        <v>0.29374183861533898</v>
      </c>
    </row>
    <row r="61" spans="2:6" ht="18.75" customHeight="1">
      <c r="B61" s="78">
        <v>2085</v>
      </c>
      <c r="C61" s="79" t="s">
        <v>525</v>
      </c>
      <c r="D61" s="80">
        <v>191723.92600000004</v>
      </c>
      <c r="E61" s="80">
        <v>643398.8339999998</v>
      </c>
      <c r="F61" s="81">
        <v>0.29798612597423529</v>
      </c>
    </row>
    <row r="62" spans="2:6" ht="18.75" customHeight="1">
      <c r="B62" s="78">
        <v>2090</v>
      </c>
      <c r="C62" s="79" t="s">
        <v>525</v>
      </c>
      <c r="D62" s="80">
        <v>192144.16800000001</v>
      </c>
      <c r="E62" s="80">
        <v>638368.56599999999</v>
      </c>
      <c r="F62" s="90">
        <v>0.30099252725423203</v>
      </c>
    </row>
    <row r="63" spans="2:6" ht="18.75" customHeight="1">
      <c r="B63" s="78">
        <v>2095</v>
      </c>
      <c r="C63" s="79" t="s">
        <v>525</v>
      </c>
      <c r="D63" s="80">
        <v>191993.79800000001</v>
      </c>
      <c r="E63" s="80">
        <v>633920.85600000003</v>
      </c>
      <c r="F63" s="81">
        <v>0.30286714214053245</v>
      </c>
    </row>
    <row r="64" spans="2:6" ht="18.75" customHeight="1">
      <c r="B64" s="78">
        <v>2100</v>
      </c>
      <c r="C64" s="79" t="s">
        <v>525</v>
      </c>
      <c r="D64" s="80">
        <v>191583.92399999997</v>
      </c>
      <c r="E64" s="80">
        <v>629562.56200000003</v>
      </c>
      <c r="F64" s="81">
        <v>0.30431276502747306</v>
      </c>
    </row>
    <row r="65" spans="2:6" ht="18.75" customHeight="1">
      <c r="B65" s="78">
        <v>1950</v>
      </c>
      <c r="C65" s="79" t="s">
        <v>380</v>
      </c>
      <c r="D65" s="80">
        <v>5927.7070000000003</v>
      </c>
      <c r="E65" s="80">
        <v>168820.524</v>
      </c>
      <c r="F65" s="81">
        <v>3.5112478385625673E-2</v>
      </c>
    </row>
    <row r="66" spans="2:6" ht="18.75" customHeight="1">
      <c r="B66" s="78">
        <v>1955</v>
      </c>
      <c r="C66" s="79" t="s">
        <v>380</v>
      </c>
      <c r="D66" s="80">
        <v>6746.402</v>
      </c>
      <c r="E66" s="80">
        <v>192727.22500000006</v>
      </c>
      <c r="F66" s="81">
        <v>3.500492470640823E-2</v>
      </c>
    </row>
    <row r="67" spans="2:6" ht="18.75" customHeight="1">
      <c r="B67" s="78">
        <v>1960</v>
      </c>
      <c r="C67" s="79" t="s">
        <v>380</v>
      </c>
      <c r="D67" s="80">
        <v>7924.7759999999998</v>
      </c>
      <c r="E67" s="80">
        <v>220469.72400000005</v>
      </c>
      <c r="F67" s="81">
        <v>3.5944962674330734E-2</v>
      </c>
    </row>
    <row r="68" spans="2:6" ht="18.75" customHeight="1">
      <c r="B68" s="78">
        <v>1965</v>
      </c>
      <c r="C68" s="79" t="s">
        <v>380</v>
      </c>
      <c r="D68" s="80">
        <v>9491.3329999999987</v>
      </c>
      <c r="E68" s="80">
        <v>252455.92700000003</v>
      </c>
      <c r="F68" s="81">
        <v>3.7595999875257427E-2</v>
      </c>
    </row>
    <row r="69" spans="2:6" ht="18.75" customHeight="1">
      <c r="B69" s="78">
        <v>1970</v>
      </c>
      <c r="C69" s="79" t="s">
        <v>380</v>
      </c>
      <c r="D69" s="80">
        <v>11269.731</v>
      </c>
      <c r="E69" s="80">
        <v>286675.70499999996</v>
      </c>
      <c r="F69" s="81">
        <v>3.9311775652561845E-2</v>
      </c>
    </row>
    <row r="70" spans="2:6" ht="18.75" customHeight="1">
      <c r="B70" s="78">
        <v>1975</v>
      </c>
      <c r="C70" s="79" t="s">
        <v>380</v>
      </c>
      <c r="D70" s="80">
        <v>13302.688999999995</v>
      </c>
      <c r="E70" s="80">
        <v>322777.147</v>
      </c>
      <c r="F70" s="81">
        <v>4.1213230625648953E-2</v>
      </c>
    </row>
    <row r="71" spans="2:6" ht="18.75" customHeight="1">
      <c r="B71" s="78">
        <v>1980</v>
      </c>
      <c r="C71" s="79" t="s">
        <v>380</v>
      </c>
      <c r="D71" s="80">
        <v>15751.035</v>
      </c>
      <c r="E71" s="80">
        <v>361253.1810000001</v>
      </c>
      <c r="F71" s="81">
        <v>4.3601097037814028E-2</v>
      </c>
    </row>
    <row r="72" spans="2:6" ht="18.75" customHeight="1">
      <c r="B72" s="78">
        <v>1985</v>
      </c>
      <c r="C72" s="79" t="s">
        <v>380</v>
      </c>
      <c r="D72" s="80">
        <v>18212.465</v>
      </c>
      <c r="E72" s="80">
        <v>402023.66200000001</v>
      </c>
      <c r="F72" s="81">
        <v>4.5301972797810092E-2</v>
      </c>
    </row>
    <row r="73" spans="2:6" ht="18.75" customHeight="1">
      <c r="B73" s="78">
        <v>1990</v>
      </c>
      <c r="C73" s="79" t="s">
        <v>380</v>
      </c>
      <c r="D73" s="80">
        <v>21370.499</v>
      </c>
      <c r="E73" s="80">
        <v>442840.0780000001</v>
      </c>
      <c r="F73" s="81">
        <v>4.825782502910677E-2</v>
      </c>
    </row>
    <row r="74" spans="2:6" ht="18.75" customHeight="1">
      <c r="B74" s="78">
        <v>1995</v>
      </c>
      <c r="C74" s="79" t="s">
        <v>380</v>
      </c>
      <c r="D74" s="80">
        <v>25337.793000000005</v>
      </c>
      <c r="E74" s="80">
        <v>483018.22600000002</v>
      </c>
      <c r="F74" s="81">
        <v>5.2457219285137295E-2</v>
      </c>
    </row>
    <row r="75" spans="2:6" ht="18.75" customHeight="1">
      <c r="B75" s="78">
        <v>2000</v>
      </c>
      <c r="C75" s="79" t="s">
        <v>380</v>
      </c>
      <c r="D75" s="80">
        <v>29652.917000000001</v>
      </c>
      <c r="E75" s="80">
        <v>521836.3220000001</v>
      </c>
      <c r="F75" s="81">
        <v>5.6824172158717608E-2</v>
      </c>
    </row>
    <row r="76" spans="2:6" ht="18.75" customHeight="1">
      <c r="B76" s="78">
        <v>2005</v>
      </c>
      <c r="C76" s="79" t="s">
        <v>380</v>
      </c>
      <c r="D76" s="80">
        <v>34775.368000000009</v>
      </c>
      <c r="E76" s="80">
        <v>557500.98099999991</v>
      </c>
      <c r="F76" s="81">
        <v>6.2377231942485165E-2</v>
      </c>
    </row>
    <row r="77" spans="2:6" ht="18.75" customHeight="1">
      <c r="B77" s="78">
        <v>2010</v>
      </c>
      <c r="C77" s="79" t="s">
        <v>380</v>
      </c>
      <c r="D77" s="80">
        <v>40650.657000000007</v>
      </c>
      <c r="E77" s="80">
        <v>591352.3450000002</v>
      </c>
      <c r="F77" s="81">
        <v>6.87418547397491E-2</v>
      </c>
    </row>
    <row r="78" spans="2:6" ht="18.75" customHeight="1">
      <c r="B78" s="78">
        <v>2015</v>
      </c>
      <c r="C78" s="79" t="s">
        <v>380</v>
      </c>
      <c r="D78" s="80">
        <v>48355.867999999995</v>
      </c>
      <c r="E78" s="80">
        <v>623934.12599999981</v>
      </c>
      <c r="F78" s="81">
        <v>7.750155983614207E-2</v>
      </c>
    </row>
    <row r="79" spans="2:6" ht="18.75" customHeight="1">
      <c r="B79" s="78">
        <v>2020</v>
      </c>
      <c r="C79" s="79" t="s">
        <v>380</v>
      </c>
      <c r="D79" s="80">
        <v>58651.076999999997</v>
      </c>
      <c r="E79" s="80">
        <v>653962.33200000017</v>
      </c>
      <c r="F79" s="81">
        <v>8.9685711439416643E-2</v>
      </c>
    </row>
    <row r="80" spans="2:6" ht="18.75" customHeight="1">
      <c r="B80" s="78">
        <v>2025</v>
      </c>
      <c r="C80" s="79" t="s">
        <v>380</v>
      </c>
      <c r="D80" s="80">
        <v>70540.22600000001</v>
      </c>
      <c r="E80" s="80">
        <v>681896.01599999983</v>
      </c>
      <c r="F80" s="81">
        <v>0.10344718893327576</v>
      </c>
    </row>
    <row r="81" spans="2:11" ht="18.75" customHeight="1">
      <c r="B81" s="78">
        <v>2030</v>
      </c>
      <c r="C81" s="79" t="s">
        <v>380</v>
      </c>
      <c r="D81" s="80">
        <v>84576.512999999992</v>
      </c>
      <c r="E81" s="80">
        <v>706254.0290000001</v>
      </c>
      <c r="F81" s="81">
        <v>0.11975367152206361</v>
      </c>
    </row>
    <row r="82" spans="2:11" ht="18.75" customHeight="1">
      <c r="B82" s="78">
        <v>2035</v>
      </c>
      <c r="C82" s="79" t="s">
        <v>380</v>
      </c>
      <c r="D82" s="80">
        <v>99054.171999999991</v>
      </c>
      <c r="E82" s="80">
        <v>726395.32</v>
      </c>
      <c r="F82" s="81">
        <v>0.13636400080330913</v>
      </c>
    </row>
    <row r="83" spans="2:11" ht="18.75" customHeight="1">
      <c r="B83" s="78">
        <v>2040</v>
      </c>
      <c r="C83" s="79" t="s">
        <v>380</v>
      </c>
      <c r="D83" s="80">
        <v>113560.298</v>
      </c>
      <c r="E83" s="80">
        <v>742347.82599999988</v>
      </c>
      <c r="F83" s="81">
        <v>0.15297451413294771</v>
      </c>
    </row>
    <row r="84" spans="2:11" ht="18.75" customHeight="1">
      <c r="B84" s="78">
        <v>2045</v>
      </c>
      <c r="C84" s="79" t="s">
        <v>380</v>
      </c>
      <c r="D84" s="80">
        <v>128782.39</v>
      </c>
      <c r="E84" s="80">
        <v>754286.99799999991</v>
      </c>
      <c r="F84" s="81">
        <v>0.17073393859561134</v>
      </c>
    </row>
    <row r="85" spans="2:11" ht="18.75" customHeight="1">
      <c r="B85" s="78">
        <v>2050</v>
      </c>
      <c r="C85" s="79" t="s">
        <v>380</v>
      </c>
      <c r="D85" s="80">
        <v>144623.01599999997</v>
      </c>
      <c r="E85" s="80">
        <v>762432.29900000012</v>
      </c>
      <c r="F85" s="81">
        <v>0.1896863710911596</v>
      </c>
    </row>
    <row r="86" spans="2:11" ht="18.75" customHeight="1">
      <c r="B86" s="78">
        <v>2055</v>
      </c>
      <c r="C86" s="79" t="s">
        <v>380</v>
      </c>
      <c r="D86" s="80">
        <v>159711.31100000002</v>
      </c>
      <c r="E86" s="80">
        <v>766792.34899999993</v>
      </c>
      <c r="F86" s="81">
        <v>0.20828495642697137</v>
      </c>
    </row>
    <row r="87" spans="2:11" ht="18.75" customHeight="1">
      <c r="B87" s="78">
        <v>2060</v>
      </c>
      <c r="C87" s="79" t="s">
        <v>380</v>
      </c>
      <c r="D87" s="80">
        <v>174073.63199999995</v>
      </c>
      <c r="E87" s="80">
        <v>767494.83100000012</v>
      </c>
      <c r="F87" s="81">
        <v>0.22680756269484234</v>
      </c>
    </row>
    <row r="88" spans="2:11" ht="18.75" customHeight="1">
      <c r="B88" s="78">
        <v>2065</v>
      </c>
      <c r="C88" s="79" t="s">
        <v>380</v>
      </c>
      <c r="D88" s="80">
        <v>186422.67799999999</v>
      </c>
      <c r="E88" s="80">
        <v>764717.0780000001</v>
      </c>
      <c r="F88" s="81">
        <v>0.24377993294926775</v>
      </c>
    </row>
    <row r="89" spans="2:11" ht="18.75" customHeight="1">
      <c r="B89" s="78">
        <v>2070</v>
      </c>
      <c r="C89" s="79" t="s">
        <v>380</v>
      </c>
      <c r="D89" s="80">
        <v>195927.826</v>
      </c>
      <c r="E89" s="80">
        <v>758723.46500000008</v>
      </c>
      <c r="F89" s="81">
        <v>0.25823351331304878</v>
      </c>
    </row>
    <row r="90" spans="2:11" ht="18.75" customHeight="1">
      <c r="B90" s="78">
        <v>2075</v>
      </c>
      <c r="C90" s="79" t="s">
        <v>380</v>
      </c>
      <c r="D90" s="80">
        <v>202497.77399999995</v>
      </c>
      <c r="E90" s="80">
        <v>749876.0079999998</v>
      </c>
      <c r="F90" s="81">
        <v>0.27004167600998913</v>
      </c>
    </row>
    <row r="91" spans="2:11" ht="12" customHeight="1">
      <c r="B91" s="78">
        <v>2080</v>
      </c>
      <c r="C91" s="79" t="s">
        <v>380</v>
      </c>
      <c r="D91" s="80">
        <v>207509.269</v>
      </c>
      <c r="E91" s="80">
        <v>738619.99900000007</v>
      </c>
      <c r="F91" s="81">
        <v>0.28094185004595301</v>
      </c>
      <c r="G91" s="3"/>
      <c r="H91" s="3"/>
      <c r="I91" s="3"/>
      <c r="J91" s="3"/>
      <c r="K91" s="3"/>
    </row>
    <row r="92" spans="2:11" ht="12">
      <c r="B92" s="78">
        <v>2085</v>
      </c>
      <c r="C92" s="79" t="s">
        <v>380</v>
      </c>
      <c r="D92" s="80">
        <v>211130.71</v>
      </c>
      <c r="E92" s="80">
        <v>725502.28499999992</v>
      </c>
      <c r="F92" s="81">
        <v>0.29101315649198817</v>
      </c>
    </row>
    <row r="93" spans="2:11" ht="12">
      <c r="B93" s="82">
        <v>2090</v>
      </c>
      <c r="C93" s="83" t="s">
        <v>380</v>
      </c>
      <c r="D93" s="84">
        <v>213129.34599999999</v>
      </c>
      <c r="E93" s="84">
        <v>711055.91199999989</v>
      </c>
      <c r="F93" s="85">
        <v>0.29973640947661512</v>
      </c>
    </row>
    <row r="94" spans="2:11" ht="12">
      <c r="B94" s="78">
        <v>2095</v>
      </c>
      <c r="C94" s="79" t="s">
        <v>380</v>
      </c>
      <c r="D94" s="80">
        <v>213649.85900000003</v>
      </c>
      <c r="E94" s="80">
        <v>695753.3110000001</v>
      </c>
      <c r="F94" s="81">
        <v>0.3070770280531227</v>
      </c>
    </row>
    <row r="95" spans="2:11" ht="12">
      <c r="B95" s="78">
        <v>2100</v>
      </c>
      <c r="C95" s="79" t="s">
        <v>380</v>
      </c>
      <c r="D95" s="80">
        <v>213068.74600000004</v>
      </c>
      <c r="E95" s="80">
        <v>679992.94</v>
      </c>
      <c r="F95" s="81">
        <v>0.3133396443792491</v>
      </c>
    </row>
    <row r="96" spans="2:11" ht="12">
      <c r="B96" s="78">
        <v>1950</v>
      </c>
      <c r="C96" s="79" t="s">
        <v>526</v>
      </c>
      <c r="D96" s="80">
        <v>7386.6920000000009</v>
      </c>
      <c r="E96" s="80">
        <v>227794.13699999996</v>
      </c>
      <c r="F96" s="81">
        <v>3.2427050569787064E-2</v>
      </c>
    </row>
    <row r="97" spans="2:6" ht="12">
      <c r="B97" s="78">
        <v>1955</v>
      </c>
      <c r="C97" s="79" t="s">
        <v>526</v>
      </c>
      <c r="D97" s="80">
        <v>7934.7350000000006</v>
      </c>
      <c r="E97" s="80">
        <v>252748.91699999999</v>
      </c>
      <c r="F97" s="81">
        <v>3.1393744804849161E-2</v>
      </c>
    </row>
    <row r="98" spans="2:6" ht="12">
      <c r="B98" s="78">
        <v>1960</v>
      </c>
      <c r="C98" s="79" t="s">
        <v>526</v>
      </c>
      <c r="D98" s="80">
        <v>8838.9129999999986</v>
      </c>
      <c r="E98" s="80">
        <v>283361.17099999991</v>
      </c>
      <c r="F98" s="81">
        <v>3.1193098789106859E-2</v>
      </c>
    </row>
    <row r="99" spans="2:6" ht="12">
      <c r="B99" s="78">
        <v>1965</v>
      </c>
      <c r="C99" s="79" t="s">
        <v>526</v>
      </c>
      <c r="D99" s="80">
        <v>10063.574000000001</v>
      </c>
      <c r="E99" s="80">
        <v>320147.29499999993</v>
      </c>
      <c r="F99" s="81">
        <v>3.1434199686116361E-2</v>
      </c>
    </row>
    <row r="100" spans="2:6" ht="12">
      <c r="B100" s="78">
        <v>1970</v>
      </c>
      <c r="C100" s="79" t="s">
        <v>526</v>
      </c>
      <c r="D100" s="80">
        <v>11464.573</v>
      </c>
      <c r="E100" s="80">
        <v>363447.59299999999</v>
      </c>
      <c r="F100" s="81">
        <v>3.1543950822092805E-2</v>
      </c>
    </row>
    <row r="101" spans="2:6" ht="12" customHeight="1">
      <c r="B101" s="78">
        <v>1975</v>
      </c>
      <c r="C101" s="79" t="s">
        <v>526</v>
      </c>
      <c r="D101" s="80">
        <v>13201.536</v>
      </c>
      <c r="E101" s="80">
        <v>414674.67599999998</v>
      </c>
      <c r="F101" s="81">
        <v>3.1835886693982733E-2</v>
      </c>
    </row>
    <row r="102" spans="2:6" ht="12" customHeight="1">
      <c r="B102" s="78">
        <v>1980</v>
      </c>
      <c r="C102" s="79" t="s">
        <v>526</v>
      </c>
      <c r="D102" s="80">
        <v>15220.992000000002</v>
      </c>
      <c r="E102" s="80">
        <v>476386.22500000003</v>
      </c>
      <c r="F102" s="81">
        <v>3.1950949043499315E-2</v>
      </c>
    </row>
    <row r="103" spans="2:6" ht="12">
      <c r="B103" s="78">
        <v>1985</v>
      </c>
      <c r="C103" s="79" t="s">
        <v>526</v>
      </c>
      <c r="D103" s="80">
        <v>17530.736000000001</v>
      </c>
      <c r="E103" s="80">
        <v>548626.14000000013</v>
      </c>
      <c r="F103" s="81">
        <v>3.1953883932690476E-2</v>
      </c>
    </row>
    <row r="104" spans="2:6" ht="12">
      <c r="B104" s="78">
        <v>1990</v>
      </c>
      <c r="C104" s="79" t="s">
        <v>526</v>
      </c>
      <c r="D104" s="80">
        <v>20404.635999999999</v>
      </c>
      <c r="E104" s="80">
        <v>630349.68499999994</v>
      </c>
      <c r="F104" s="81">
        <v>3.2370343771965238E-2</v>
      </c>
    </row>
    <row r="105" spans="2:6" ht="12">
      <c r="B105" s="78">
        <v>1995</v>
      </c>
      <c r="C105" s="79" t="s">
        <v>526</v>
      </c>
      <c r="D105" s="80">
        <v>23736.435999999998</v>
      </c>
      <c r="E105" s="80">
        <v>717270.11200000008</v>
      </c>
      <c r="F105" s="81">
        <v>3.3092743727763184E-2</v>
      </c>
    </row>
    <row r="106" spans="2:6" ht="12">
      <c r="B106" s="78">
        <v>2000</v>
      </c>
      <c r="C106" s="79" t="s">
        <v>526</v>
      </c>
      <c r="D106" s="80">
        <v>27174.462999999996</v>
      </c>
      <c r="E106" s="80">
        <v>810984.23199999996</v>
      </c>
      <c r="F106" s="81">
        <v>3.3508004135892985E-2</v>
      </c>
    </row>
    <row r="107" spans="2:6" ht="12">
      <c r="B107" s="78">
        <v>2005</v>
      </c>
      <c r="C107" s="79" t="s">
        <v>526</v>
      </c>
      <c r="D107" s="80">
        <v>30365.964000000004</v>
      </c>
      <c r="E107" s="80">
        <v>916154.28500000003</v>
      </c>
      <c r="F107" s="81">
        <v>3.3145032989721816E-2</v>
      </c>
    </row>
    <row r="108" spans="2:6" ht="12">
      <c r="B108" s="78">
        <v>2010</v>
      </c>
      <c r="C108" s="79" t="s">
        <v>526</v>
      </c>
      <c r="D108" s="80">
        <v>34338.173000000003</v>
      </c>
      <c r="E108" s="80">
        <v>1039304.0299999999</v>
      </c>
      <c r="F108" s="81">
        <v>3.3039584191740315E-2</v>
      </c>
    </row>
    <row r="109" spans="2:6" ht="12">
      <c r="B109" s="78">
        <v>2015</v>
      </c>
      <c r="C109" s="79" t="s">
        <v>526</v>
      </c>
      <c r="D109" s="80">
        <v>39729.631000000001</v>
      </c>
      <c r="E109" s="80">
        <v>1182438.8030000001</v>
      </c>
      <c r="F109" s="81">
        <v>3.3599735478234298E-2</v>
      </c>
    </row>
    <row r="110" spans="2:6" ht="12">
      <c r="B110" s="78">
        <v>2020</v>
      </c>
      <c r="C110" s="79" t="s">
        <v>526</v>
      </c>
      <c r="D110" s="80">
        <v>47096.188000000002</v>
      </c>
      <c r="E110" s="80">
        <v>1340598.1129999999</v>
      </c>
      <c r="F110" s="81">
        <v>3.5130728249801742E-2</v>
      </c>
    </row>
    <row r="111" spans="2:6" ht="12">
      <c r="B111" s="78">
        <v>2025</v>
      </c>
      <c r="C111" s="79" t="s">
        <v>526</v>
      </c>
      <c r="D111" s="80">
        <v>56411.328000000009</v>
      </c>
      <c r="E111" s="80">
        <v>1508935.2030000004</v>
      </c>
      <c r="F111" s="81">
        <v>3.7384857804261852E-2</v>
      </c>
    </row>
    <row r="112" spans="2:6" ht="12">
      <c r="B112" s="78">
        <v>2030</v>
      </c>
      <c r="C112" s="79" t="s">
        <v>526</v>
      </c>
      <c r="D112" s="80">
        <v>67750.154999999999</v>
      </c>
      <c r="E112" s="80">
        <v>1688321.1170000001</v>
      </c>
      <c r="F112" s="81">
        <v>4.0128713855327555E-2</v>
      </c>
    </row>
    <row r="113" spans="2:6" ht="12">
      <c r="B113" s="78">
        <v>2035</v>
      </c>
      <c r="C113" s="79" t="s">
        <v>526</v>
      </c>
      <c r="D113" s="80">
        <v>81102.848000000013</v>
      </c>
      <c r="E113" s="80">
        <v>1878193.7040000001</v>
      </c>
      <c r="F113" s="81">
        <v>4.3181301176377494E-2</v>
      </c>
    </row>
    <row r="114" spans="2:6" ht="12">
      <c r="B114" s="78">
        <v>2040</v>
      </c>
      <c r="C114" s="79" t="s">
        <v>526</v>
      </c>
      <c r="D114" s="80">
        <v>97500.443999999989</v>
      </c>
      <c r="E114" s="80">
        <v>2076749.5790000004</v>
      </c>
      <c r="F114" s="81">
        <v>4.6948580120549997E-2</v>
      </c>
    </row>
    <row r="115" spans="2:6" ht="12">
      <c r="B115" s="78">
        <v>2045</v>
      </c>
      <c r="C115" s="79" t="s">
        <v>526</v>
      </c>
      <c r="D115" s="80">
        <v>117958.54999999999</v>
      </c>
      <c r="E115" s="80">
        <v>2281452.5029999996</v>
      </c>
      <c r="F115" s="81">
        <v>5.1703267915895773E-2</v>
      </c>
    </row>
    <row r="116" spans="2:6" ht="12">
      <c r="B116" s="78">
        <v>2050</v>
      </c>
      <c r="C116" s="79" t="s">
        <v>526</v>
      </c>
      <c r="D116" s="80">
        <v>143103.28599999999</v>
      </c>
      <c r="E116" s="80">
        <v>2489275.4390000007</v>
      </c>
      <c r="F116" s="81">
        <v>5.7487927514155636E-2</v>
      </c>
    </row>
    <row r="117" spans="2:6" ht="12">
      <c r="B117" s="78">
        <v>2055</v>
      </c>
      <c r="C117" s="79" t="s">
        <v>526</v>
      </c>
      <c r="D117" s="80">
        <v>171413.68699999995</v>
      </c>
      <c r="E117" s="80">
        <v>2697840.3720000009</v>
      </c>
      <c r="F117" s="81">
        <v>6.3537371884210159E-2</v>
      </c>
    </row>
    <row r="118" spans="2:6" ht="12">
      <c r="B118" s="78">
        <v>2060</v>
      </c>
      <c r="C118" s="79" t="s">
        <v>526</v>
      </c>
      <c r="D118" s="80">
        <v>202107.71400000004</v>
      </c>
      <c r="E118" s="80">
        <v>2904977.4339999994</v>
      </c>
      <c r="F118" s="81">
        <v>6.957290326407406E-2</v>
      </c>
    </row>
    <row r="119" spans="2:6" ht="12">
      <c r="B119" s="78">
        <v>2065</v>
      </c>
      <c r="C119" s="79" t="s">
        <v>526</v>
      </c>
      <c r="D119" s="80">
        <v>235993.02500000002</v>
      </c>
      <c r="E119" s="80">
        <v>3108930.7220000005</v>
      </c>
      <c r="F119" s="81">
        <v>7.5908100277057244E-2</v>
      </c>
    </row>
    <row r="120" spans="2:6" ht="12">
      <c r="B120" s="78">
        <v>2070</v>
      </c>
      <c r="C120" s="79" t="s">
        <v>526</v>
      </c>
      <c r="D120" s="80">
        <v>274729.52299999993</v>
      </c>
      <c r="E120" s="80">
        <v>3307527.5929999999</v>
      </c>
      <c r="F120" s="81">
        <v>8.3061899039461748E-2</v>
      </c>
    </row>
    <row r="121" spans="2:6" ht="12">
      <c r="B121" s="78">
        <v>2075</v>
      </c>
      <c r="C121" s="79" t="s">
        <v>526</v>
      </c>
      <c r="D121" s="80">
        <v>320475.48200000008</v>
      </c>
      <c r="E121" s="80">
        <v>3498756.6319999998</v>
      </c>
      <c r="F121" s="81">
        <v>9.1596963066506901E-2</v>
      </c>
    </row>
    <row r="122" spans="2:6" ht="12">
      <c r="B122" s="78">
        <v>2080</v>
      </c>
      <c r="C122" s="79" t="s">
        <v>526</v>
      </c>
      <c r="D122" s="80">
        <v>373250.99400000001</v>
      </c>
      <c r="E122" s="80">
        <v>3680570.7249999996</v>
      </c>
      <c r="F122" s="81">
        <v>0.10141117285553589</v>
      </c>
    </row>
    <row r="123" spans="2:6" ht="12">
      <c r="B123" s="78">
        <v>2085</v>
      </c>
      <c r="C123" s="79" t="s">
        <v>526</v>
      </c>
      <c r="D123" s="80">
        <v>427781.91</v>
      </c>
      <c r="E123" s="80">
        <v>3850825.875</v>
      </c>
      <c r="F123" s="81">
        <v>0.11108835452083379</v>
      </c>
    </row>
    <row r="124" spans="2:6" ht="12">
      <c r="B124" s="78">
        <v>2090</v>
      </c>
      <c r="C124" s="79" t="s">
        <v>526</v>
      </c>
      <c r="D124" s="80">
        <v>482923.55799999996</v>
      </c>
      <c r="E124" s="80">
        <v>4008137.7389999996</v>
      </c>
      <c r="F124" s="81">
        <v>0.12048576906453463</v>
      </c>
    </row>
    <row r="125" spans="2:6" ht="12">
      <c r="B125" s="78">
        <v>2095</v>
      </c>
      <c r="C125" s="79" t="s">
        <v>526</v>
      </c>
      <c r="D125" s="80">
        <v>538987.45200000005</v>
      </c>
      <c r="E125" s="80">
        <v>4151452.8050000002</v>
      </c>
      <c r="F125" s="81">
        <v>0.12983104405061399</v>
      </c>
    </row>
    <row r="126" spans="2:6" ht="12">
      <c r="B126" s="78">
        <v>2100</v>
      </c>
      <c r="C126" s="79" t="s">
        <v>526</v>
      </c>
      <c r="D126" s="80">
        <v>596387.13399999996</v>
      </c>
      <c r="E126" s="80">
        <v>4280127.1310000001</v>
      </c>
      <c r="F126" s="81">
        <v>0.1393386494715313</v>
      </c>
    </row>
    <row r="127" spans="2:6" ht="12">
      <c r="B127" s="78">
        <v>1950</v>
      </c>
      <c r="C127" s="79" t="s">
        <v>527</v>
      </c>
      <c r="D127" s="80">
        <v>56617.2</v>
      </c>
      <c r="E127" s="80">
        <v>1404908.9919999999</v>
      </c>
      <c r="F127" s="81">
        <v>4.0299549880025258E-2</v>
      </c>
    </row>
    <row r="128" spans="2:6" ht="12">
      <c r="B128" s="78">
        <v>1955</v>
      </c>
      <c r="C128" s="79" t="s">
        <v>527</v>
      </c>
      <c r="D128" s="80">
        <v>59441.169000000002</v>
      </c>
      <c r="E128" s="80">
        <v>1549041.9140000001</v>
      </c>
      <c r="F128" s="81">
        <v>3.8372860322745277E-2</v>
      </c>
    </row>
    <row r="129" spans="2:6" ht="12">
      <c r="B129" s="78">
        <v>1960</v>
      </c>
      <c r="C129" s="79" t="s">
        <v>527</v>
      </c>
      <c r="D129" s="80">
        <v>61751.763000000014</v>
      </c>
      <c r="E129" s="80">
        <v>1705041.0570000003</v>
      </c>
      <c r="F129" s="81">
        <v>3.6217170693033936E-2</v>
      </c>
    </row>
    <row r="130" spans="2:6" ht="12">
      <c r="B130" s="78">
        <v>1965</v>
      </c>
      <c r="C130" s="79" t="s">
        <v>527</v>
      </c>
      <c r="D130" s="80">
        <v>67619.137000000002</v>
      </c>
      <c r="E130" s="80">
        <v>1894974.2420000001</v>
      </c>
      <c r="F130" s="81">
        <v>3.568340693044629E-2</v>
      </c>
    </row>
    <row r="131" spans="2:6" ht="12">
      <c r="B131" s="78">
        <v>1970</v>
      </c>
      <c r="C131" s="79" t="s">
        <v>527</v>
      </c>
      <c r="D131" s="80">
        <v>80550.995999999999</v>
      </c>
      <c r="E131" s="80">
        <v>2142480.29</v>
      </c>
      <c r="F131" s="81">
        <v>3.7597076797378608E-2</v>
      </c>
    </row>
    <row r="132" spans="2:6" ht="12">
      <c r="B132" s="78">
        <v>1975</v>
      </c>
      <c r="C132" s="79" t="s">
        <v>527</v>
      </c>
      <c r="D132" s="80">
        <v>96013.633000000002</v>
      </c>
      <c r="E132" s="80">
        <v>2401171.4239999996</v>
      </c>
      <c r="F132" s="81">
        <v>3.9986163436867561E-2</v>
      </c>
    </row>
    <row r="133" spans="2:6" ht="12">
      <c r="B133" s="78">
        <v>1980</v>
      </c>
      <c r="C133" s="79" t="s">
        <v>527</v>
      </c>
      <c r="D133" s="80">
        <v>114982.624</v>
      </c>
      <c r="E133" s="80">
        <v>2649578.3269999991</v>
      </c>
      <c r="F133" s="81">
        <v>4.339657477882141E-2</v>
      </c>
    </row>
    <row r="134" spans="2:6" ht="12">
      <c r="B134" s="78">
        <v>1985</v>
      </c>
      <c r="C134" s="79" t="s">
        <v>527</v>
      </c>
      <c r="D134" s="80">
        <v>135293.67000000004</v>
      </c>
      <c r="E134" s="80">
        <v>2921173.2100000004</v>
      </c>
      <c r="F134" s="81">
        <v>4.6314840057019427E-2</v>
      </c>
    </row>
    <row r="135" spans="2:6" ht="12">
      <c r="B135" s="78">
        <v>1990</v>
      </c>
      <c r="C135" s="79" t="s">
        <v>527</v>
      </c>
      <c r="D135" s="80">
        <v>157320.63800000001</v>
      </c>
      <c r="E135" s="80">
        <v>3226098.9220000012</v>
      </c>
      <c r="F135" s="81">
        <v>4.876497646342165E-2</v>
      </c>
    </row>
    <row r="136" spans="2:6" ht="12">
      <c r="B136" s="78">
        <v>1995</v>
      </c>
      <c r="C136" s="79" t="s">
        <v>527</v>
      </c>
      <c r="D136" s="80">
        <v>184403.837</v>
      </c>
      <c r="E136" s="80">
        <v>3493086.9979999997</v>
      </c>
      <c r="F136" s="81">
        <v>5.2791080527219099E-2</v>
      </c>
    </row>
    <row r="137" spans="2:6" ht="12">
      <c r="B137" s="78">
        <v>2000</v>
      </c>
      <c r="C137" s="79" t="s">
        <v>527</v>
      </c>
      <c r="D137" s="80">
        <v>216688.68600000002</v>
      </c>
      <c r="E137" s="80">
        <v>3741263.352</v>
      </c>
      <c r="F137" s="81">
        <v>5.791858674801998E-2</v>
      </c>
    </row>
    <row r="138" spans="2:6" ht="12">
      <c r="B138" s="78">
        <v>2005</v>
      </c>
      <c r="C138" s="79" t="s">
        <v>527</v>
      </c>
      <c r="D138" s="80">
        <v>249785.74900000001</v>
      </c>
      <c r="E138" s="80">
        <v>3977986.452000001</v>
      </c>
      <c r="F138" s="81">
        <v>6.2792005959300318E-2</v>
      </c>
    </row>
    <row r="139" spans="2:6" ht="12">
      <c r="B139" s="78">
        <v>2010</v>
      </c>
      <c r="C139" s="79" t="s">
        <v>527</v>
      </c>
      <c r="D139" s="80">
        <v>282493.75300000008</v>
      </c>
      <c r="E139" s="80">
        <v>4209593.7239999995</v>
      </c>
      <c r="F139" s="81">
        <v>6.7107129932617721E-2</v>
      </c>
    </row>
    <row r="140" spans="2:6" ht="12">
      <c r="B140" s="78">
        <v>2015</v>
      </c>
      <c r="C140" s="79" t="s">
        <v>527</v>
      </c>
      <c r="D140" s="80">
        <v>331498.33999999997</v>
      </c>
      <c r="E140" s="80">
        <v>4433475.3219999978</v>
      </c>
      <c r="F140" s="81">
        <v>7.4771666903168138E-2</v>
      </c>
    </row>
    <row r="141" spans="2:6" ht="12">
      <c r="B141" s="78">
        <v>2020</v>
      </c>
      <c r="C141" s="79" t="s">
        <v>527</v>
      </c>
      <c r="D141" s="80">
        <v>411603.40499999997</v>
      </c>
      <c r="E141" s="80">
        <v>4641054.7860000003</v>
      </c>
      <c r="F141" s="81">
        <v>8.8687469547143571E-2</v>
      </c>
    </row>
    <row r="142" spans="2:6" ht="12">
      <c r="B142" s="78">
        <v>2025</v>
      </c>
      <c r="C142" s="79" t="s">
        <v>527</v>
      </c>
      <c r="D142" s="80">
        <v>491465.16300000006</v>
      </c>
      <c r="E142" s="80">
        <v>4822629.449000001</v>
      </c>
      <c r="F142" s="81">
        <v>0.10190813293812323</v>
      </c>
    </row>
    <row r="143" spans="2:6" ht="12">
      <c r="B143" s="78">
        <v>2030</v>
      </c>
      <c r="C143" s="79" t="s">
        <v>527</v>
      </c>
      <c r="D143" s="80">
        <v>587414.82499999995</v>
      </c>
      <c r="E143" s="80">
        <v>4974091.892</v>
      </c>
      <c r="F143" s="81">
        <v>0.11809488802262762</v>
      </c>
    </row>
    <row r="144" spans="2:6" ht="12">
      <c r="B144" s="78">
        <v>2035</v>
      </c>
      <c r="C144" s="79" t="s">
        <v>527</v>
      </c>
      <c r="D144" s="80">
        <v>699873.83699999982</v>
      </c>
      <c r="E144" s="80">
        <v>5096362.0540000005</v>
      </c>
      <c r="F144" s="81">
        <v>0.13732812339160388</v>
      </c>
    </row>
    <row r="145" spans="2:6" ht="12">
      <c r="B145" s="78">
        <v>2040</v>
      </c>
      <c r="C145" s="79" t="s">
        <v>527</v>
      </c>
      <c r="D145" s="80">
        <v>802393.10499999998</v>
      </c>
      <c r="E145" s="80">
        <v>5188948.654000001</v>
      </c>
      <c r="F145" s="81">
        <v>0.15463500576007044</v>
      </c>
    </row>
    <row r="146" spans="2:6" ht="12">
      <c r="B146" s="78">
        <v>2045</v>
      </c>
      <c r="C146" s="79" t="s">
        <v>527</v>
      </c>
      <c r="D146" s="80">
        <v>876562.20499999984</v>
      </c>
      <c r="E146" s="80">
        <v>5253195.0640000002</v>
      </c>
      <c r="F146" s="81">
        <v>0.16686267963035606</v>
      </c>
    </row>
    <row r="147" spans="2:6" ht="12">
      <c r="B147" s="78">
        <v>2050</v>
      </c>
      <c r="C147" s="79" t="s">
        <v>527</v>
      </c>
      <c r="D147" s="80">
        <v>954681.13499999978</v>
      </c>
      <c r="E147" s="80">
        <v>5290263.118999999</v>
      </c>
      <c r="F147" s="81">
        <v>0.18046004773775032</v>
      </c>
    </row>
    <row r="148" spans="2:6" ht="12">
      <c r="B148" s="78">
        <v>2055</v>
      </c>
      <c r="C148" s="79" t="s">
        <v>527</v>
      </c>
      <c r="D148" s="80">
        <v>1051751.47</v>
      </c>
      <c r="E148" s="80">
        <v>5301659.2740000002</v>
      </c>
      <c r="F148" s="81">
        <v>0.19838156615569782</v>
      </c>
    </row>
    <row r="149" spans="2:6" ht="12">
      <c r="B149" s="78">
        <v>2060</v>
      </c>
      <c r="C149" s="79" t="s">
        <v>527</v>
      </c>
      <c r="D149" s="80">
        <v>1112712.5270000002</v>
      </c>
      <c r="E149" s="80">
        <v>5289216.1909999996</v>
      </c>
      <c r="F149" s="81">
        <v>0.21037380338004799</v>
      </c>
    </row>
    <row r="150" spans="2:6" ht="12">
      <c r="B150" s="78">
        <v>2065</v>
      </c>
      <c r="C150" s="79" t="s">
        <v>527</v>
      </c>
      <c r="D150" s="80">
        <v>1155124.28</v>
      </c>
      <c r="E150" s="80">
        <v>5256441.2140000006</v>
      </c>
      <c r="F150" s="81">
        <v>0.21975405658935995</v>
      </c>
    </row>
    <row r="151" spans="2:6" ht="12">
      <c r="B151" s="78">
        <v>2070</v>
      </c>
      <c r="C151" s="79" t="s">
        <v>527</v>
      </c>
      <c r="D151" s="80">
        <v>1186145.6689999998</v>
      </c>
      <c r="E151" s="80">
        <v>5206541.8389999997</v>
      </c>
      <c r="F151" s="81">
        <v>0.22781833041561003</v>
      </c>
    </row>
    <row r="152" spans="2:6" ht="12">
      <c r="B152" s="78">
        <v>2075</v>
      </c>
      <c r="C152" s="79" t="s">
        <v>527</v>
      </c>
      <c r="D152" s="80">
        <v>1215705.3419999999</v>
      </c>
      <c r="E152" s="80">
        <v>5142760.868999999</v>
      </c>
      <c r="F152" s="81">
        <v>0.23639157506391928</v>
      </c>
    </row>
    <row r="153" spans="2:6" ht="12">
      <c r="B153" s="78">
        <v>2080</v>
      </c>
      <c r="C153" s="79" t="s">
        <v>527</v>
      </c>
      <c r="D153" s="80">
        <v>1243161.8900000001</v>
      </c>
      <c r="E153" s="80">
        <v>5068512.5299999984</v>
      </c>
      <c r="F153" s="81">
        <v>0.24527154320756914</v>
      </c>
    </row>
    <row r="154" spans="2:6" ht="12">
      <c r="B154" s="78">
        <v>2085</v>
      </c>
      <c r="C154" s="79" t="s">
        <v>527</v>
      </c>
      <c r="D154" s="80">
        <v>1267086.7189999998</v>
      </c>
      <c r="E154" s="80">
        <v>4986908.2389999991</v>
      </c>
      <c r="F154" s="81">
        <v>0.25408262159122513</v>
      </c>
    </row>
    <row r="155" spans="2:6" ht="12">
      <c r="B155" s="78">
        <v>2090</v>
      </c>
      <c r="C155" s="79" t="s">
        <v>527</v>
      </c>
      <c r="D155" s="80">
        <v>1283289.0489999999</v>
      </c>
      <c r="E155" s="80">
        <v>4901149.459999999</v>
      </c>
      <c r="F155" s="81">
        <v>0.26183430223325616</v>
      </c>
    </row>
    <row r="156" spans="2:6" ht="12">
      <c r="B156" s="78">
        <v>2095</v>
      </c>
      <c r="C156" s="79" t="s">
        <v>527</v>
      </c>
      <c r="D156" s="80">
        <v>1294009.5730000001</v>
      </c>
      <c r="E156" s="80">
        <v>4812312.8999999994</v>
      </c>
      <c r="F156" s="81">
        <v>0.26889556017855787</v>
      </c>
    </row>
    <row r="157" spans="2:6" ht="12">
      <c r="B157" s="78">
        <v>2100</v>
      </c>
      <c r="C157" s="79" t="s">
        <v>527</v>
      </c>
      <c r="D157" s="80">
        <v>1300457.4780000001</v>
      </c>
      <c r="E157" s="80">
        <v>4719906.919999999</v>
      </c>
      <c r="F157" s="81">
        <v>0.27552608558645059</v>
      </c>
    </row>
    <row r="158" spans="2:6" ht="12">
      <c r="B158" s="78">
        <v>1950</v>
      </c>
      <c r="C158" s="79" t="s">
        <v>528</v>
      </c>
      <c r="D158" s="80">
        <v>946.00900000000013</v>
      </c>
      <c r="E158" s="80">
        <v>12975.895</v>
      </c>
      <c r="F158" s="81">
        <v>7.2905105967642311E-2</v>
      </c>
    </row>
    <row r="159" spans="2:6" ht="12">
      <c r="B159" s="78">
        <v>1955</v>
      </c>
      <c r="C159" s="79" t="s">
        <v>528</v>
      </c>
      <c r="D159" s="80">
        <v>1062.7819999999999</v>
      </c>
      <c r="E159" s="80">
        <v>14392.690000000004</v>
      </c>
      <c r="F159" s="81">
        <v>7.3841790520048689E-2</v>
      </c>
    </row>
    <row r="160" spans="2:6" ht="12">
      <c r="B160" s="78">
        <v>1960</v>
      </c>
      <c r="C160" s="79" t="s">
        <v>528</v>
      </c>
      <c r="D160" s="80">
        <v>1177.2190000000001</v>
      </c>
      <c r="E160" s="80">
        <v>16021.632000000001</v>
      </c>
      <c r="F160" s="81">
        <v>7.3476846803122178E-2</v>
      </c>
    </row>
    <row r="161" spans="2:6" ht="12">
      <c r="B161" s="78">
        <v>1965</v>
      </c>
      <c r="C161" s="79" t="s">
        <v>528</v>
      </c>
      <c r="D161" s="80">
        <v>1288.2049999999999</v>
      </c>
      <c r="E161" s="80">
        <v>17768.693999999996</v>
      </c>
      <c r="F161" s="81">
        <v>7.2498575303283422E-2</v>
      </c>
    </row>
    <row r="162" spans="2:6" ht="12">
      <c r="B162" s="78">
        <v>1970</v>
      </c>
      <c r="C162" s="79" t="s">
        <v>528</v>
      </c>
      <c r="D162" s="80">
        <v>1405.8200000000002</v>
      </c>
      <c r="E162" s="80">
        <v>19922.225000000006</v>
      </c>
      <c r="F162" s="81">
        <v>7.0565411242971096E-2</v>
      </c>
    </row>
    <row r="163" spans="2:6" ht="12">
      <c r="B163" s="78">
        <v>1975</v>
      </c>
      <c r="C163" s="79" t="s">
        <v>528</v>
      </c>
      <c r="D163" s="80">
        <v>1608.9860000000001</v>
      </c>
      <c r="E163" s="80">
        <v>21710.275000000005</v>
      </c>
      <c r="F163" s="81">
        <v>7.4111728202429478E-2</v>
      </c>
    </row>
    <row r="164" spans="2:6" ht="12">
      <c r="B164" s="78">
        <v>1980</v>
      </c>
      <c r="C164" s="79" t="s">
        <v>528</v>
      </c>
      <c r="D164" s="80">
        <v>1863.403</v>
      </c>
      <c r="E164" s="80">
        <v>23212.083999999995</v>
      </c>
      <c r="F164" s="81">
        <v>8.0277281436686179E-2</v>
      </c>
    </row>
    <row r="165" spans="2:6" ht="12">
      <c r="B165" s="78">
        <v>1985</v>
      </c>
      <c r="C165" s="79" t="s">
        <v>528</v>
      </c>
      <c r="D165" s="80">
        <v>2121.5849999999996</v>
      </c>
      <c r="E165" s="80">
        <v>25151.041000000005</v>
      </c>
      <c r="F165" s="81">
        <v>8.4353764919710444E-2</v>
      </c>
    </row>
    <row r="166" spans="2:6" ht="12">
      <c r="B166" s="78">
        <v>1990</v>
      </c>
      <c r="C166" s="79" t="s">
        <v>528</v>
      </c>
      <c r="D166" s="80">
        <v>2464.3240000000001</v>
      </c>
      <c r="E166" s="80">
        <v>27298.693999999996</v>
      </c>
      <c r="F166" s="81">
        <v>9.0272596923501189E-2</v>
      </c>
    </row>
    <row r="167" spans="2:6" ht="12">
      <c r="B167" s="78">
        <v>1995</v>
      </c>
      <c r="C167" s="79" t="s">
        <v>528</v>
      </c>
      <c r="D167" s="80">
        <v>2801.8629999999998</v>
      </c>
      <c r="E167" s="80">
        <v>29389.628999999997</v>
      </c>
      <c r="F167" s="81">
        <v>9.5335092525325862E-2</v>
      </c>
    </row>
    <row r="168" spans="2:6" ht="12">
      <c r="B168" s="78">
        <v>2000</v>
      </c>
      <c r="C168" s="79" t="s">
        <v>528</v>
      </c>
      <c r="D168" s="80">
        <v>3080.3619999999992</v>
      </c>
      <c r="E168" s="80">
        <v>31425.086999999996</v>
      </c>
      <c r="F168" s="81">
        <v>9.8022385745503246E-2</v>
      </c>
    </row>
    <row r="169" spans="2:6" ht="12">
      <c r="B169" s="78">
        <v>2005</v>
      </c>
      <c r="C169" s="79" t="s">
        <v>528</v>
      </c>
      <c r="D169" s="80">
        <v>3426.134</v>
      </c>
      <c r="E169" s="80">
        <v>33690.212999999996</v>
      </c>
      <c r="F169" s="81">
        <v>0.10169523119370009</v>
      </c>
    </row>
    <row r="170" spans="2:6" ht="12">
      <c r="B170" s="78">
        <v>2010</v>
      </c>
      <c r="C170" s="79" t="s">
        <v>528</v>
      </c>
      <c r="D170" s="80">
        <v>3923.4479999999999</v>
      </c>
      <c r="E170" s="80">
        <v>36873.06900000001</v>
      </c>
      <c r="F170" s="81">
        <v>0.10640416180166611</v>
      </c>
    </row>
    <row r="171" spans="2:6" ht="12">
      <c r="B171" s="78">
        <v>2015</v>
      </c>
      <c r="C171" s="79" t="s">
        <v>528</v>
      </c>
      <c r="D171" s="80">
        <v>4661.848</v>
      </c>
      <c r="E171" s="80">
        <v>39858.693000000007</v>
      </c>
      <c r="F171" s="81">
        <v>0.11695937947588997</v>
      </c>
    </row>
    <row r="172" spans="2:6" ht="12">
      <c r="B172" s="78">
        <v>2020</v>
      </c>
      <c r="C172" s="79" t="s">
        <v>528</v>
      </c>
      <c r="D172" s="80">
        <v>5447.6419999999998</v>
      </c>
      <c r="E172" s="80">
        <v>42677.808999999994</v>
      </c>
      <c r="F172" s="81">
        <v>0.12764577488033654</v>
      </c>
    </row>
    <row r="173" spans="2:6" ht="12">
      <c r="B173" s="78">
        <v>2025</v>
      </c>
      <c r="C173" s="79" t="s">
        <v>528</v>
      </c>
      <c r="D173" s="80">
        <v>6345.4679999999998</v>
      </c>
      <c r="E173" s="80">
        <v>45334.505000000005</v>
      </c>
      <c r="F173" s="81">
        <v>0.13996994121806336</v>
      </c>
    </row>
    <row r="174" spans="2:6" ht="12">
      <c r="B174" s="78">
        <v>2030</v>
      </c>
      <c r="C174" s="79" t="s">
        <v>528</v>
      </c>
      <c r="D174" s="80">
        <v>7286.2570000000005</v>
      </c>
      <c r="E174" s="80">
        <v>47918.950999999994</v>
      </c>
      <c r="F174" s="81">
        <v>0.15205376678633892</v>
      </c>
    </row>
    <row r="175" spans="2:6" ht="12">
      <c r="B175" s="78">
        <v>2035</v>
      </c>
      <c r="C175" s="79" t="s">
        <v>528</v>
      </c>
      <c r="D175" s="80">
        <v>8096.6750000000002</v>
      </c>
      <c r="E175" s="80">
        <v>50420.851000000017</v>
      </c>
      <c r="F175" s="81">
        <v>0.16058187911187768</v>
      </c>
    </row>
    <row r="176" spans="2:6" ht="12">
      <c r="B176" s="78">
        <v>2040</v>
      </c>
      <c r="C176" s="79" t="s">
        <v>528</v>
      </c>
      <c r="D176" s="80">
        <v>8889.607</v>
      </c>
      <c r="E176" s="80">
        <v>52813.577999999994</v>
      </c>
      <c r="F176" s="81">
        <v>0.1683204837967994</v>
      </c>
    </row>
    <row r="177" spans="2:6" ht="12">
      <c r="B177" s="78">
        <v>2045</v>
      </c>
      <c r="C177" s="79" t="s">
        <v>528</v>
      </c>
      <c r="D177" s="80">
        <v>9499.4249999999993</v>
      </c>
      <c r="E177" s="80">
        <v>55129.628000000004</v>
      </c>
      <c r="F177" s="81">
        <v>0.17231070378345376</v>
      </c>
    </row>
    <row r="178" spans="2:6" ht="12">
      <c r="B178" s="78">
        <v>2050</v>
      </c>
      <c r="C178" s="79" t="s">
        <v>528</v>
      </c>
      <c r="D178" s="80">
        <v>10271.166999999999</v>
      </c>
      <c r="E178" s="80">
        <v>57376.333999999988</v>
      </c>
      <c r="F178" s="81">
        <v>0.17901399904706358</v>
      </c>
    </row>
    <row r="179" spans="2:6" ht="12">
      <c r="B179" s="78">
        <v>2055</v>
      </c>
      <c r="C179" s="79" t="s">
        <v>528</v>
      </c>
      <c r="D179" s="80">
        <v>11072.368999999999</v>
      </c>
      <c r="E179" s="80">
        <v>59538.356999999989</v>
      </c>
      <c r="F179" s="81">
        <v>0.18597034849315713</v>
      </c>
    </row>
    <row r="180" spans="2:6" ht="12">
      <c r="B180" s="78">
        <v>2060</v>
      </c>
      <c r="C180" s="79" t="s">
        <v>528</v>
      </c>
      <c r="D180" s="80">
        <v>11840.616</v>
      </c>
      <c r="E180" s="80">
        <v>61611.500999999989</v>
      </c>
      <c r="F180" s="81">
        <v>0.19218191097145973</v>
      </c>
    </row>
    <row r="181" spans="2:6" ht="12">
      <c r="B181" s="78">
        <v>2065</v>
      </c>
      <c r="C181" s="79" t="s">
        <v>528</v>
      </c>
      <c r="D181" s="80">
        <v>12507.857000000002</v>
      </c>
      <c r="E181" s="80">
        <v>63592.549999999996</v>
      </c>
      <c r="F181" s="81">
        <v>0.19668745788618325</v>
      </c>
    </row>
    <row r="182" spans="2:6" ht="12">
      <c r="B182" s="78">
        <v>2070</v>
      </c>
      <c r="C182" s="79" t="s">
        <v>528</v>
      </c>
      <c r="D182" s="80">
        <v>13150.402</v>
      </c>
      <c r="E182" s="80">
        <v>65486.484999999993</v>
      </c>
      <c r="F182" s="81">
        <v>0.20081093068287298</v>
      </c>
    </row>
    <row r="183" spans="2:6" ht="12">
      <c r="B183" s="78">
        <v>2075</v>
      </c>
      <c r="C183" s="79" t="s">
        <v>528</v>
      </c>
      <c r="D183" s="80">
        <v>13944.490000000002</v>
      </c>
      <c r="E183" s="80">
        <v>67282.081999999995</v>
      </c>
      <c r="F183" s="81">
        <v>0.20725413937101414</v>
      </c>
    </row>
    <row r="184" spans="2:6" ht="12">
      <c r="B184" s="78">
        <v>2080</v>
      </c>
      <c r="C184" s="79" t="s">
        <v>528</v>
      </c>
      <c r="D184" s="80">
        <v>14754.73</v>
      </c>
      <c r="E184" s="80">
        <v>68973.566999999995</v>
      </c>
      <c r="F184" s="81">
        <v>0.21391861609825111</v>
      </c>
    </row>
    <row r="185" spans="2:6" ht="12">
      <c r="B185" s="78">
        <v>2085</v>
      </c>
      <c r="C185" s="79" t="s">
        <v>528</v>
      </c>
      <c r="D185" s="80">
        <v>15597.560999999998</v>
      </c>
      <c r="E185" s="80">
        <v>70563.195999999996</v>
      </c>
      <c r="F185" s="81">
        <v>0.22104385691373729</v>
      </c>
    </row>
    <row r="186" spans="2:6" ht="12">
      <c r="B186" s="78">
        <v>2090</v>
      </c>
      <c r="C186" s="79" t="s">
        <v>528</v>
      </c>
      <c r="D186" s="80">
        <v>16412.809000000001</v>
      </c>
      <c r="E186" s="80">
        <v>72083.982000000004</v>
      </c>
      <c r="F186" s="81">
        <v>0.22769009902921289</v>
      </c>
    </row>
    <row r="187" spans="2:6" ht="12">
      <c r="B187" s="78">
        <v>2095</v>
      </c>
      <c r="C187" s="79" t="s">
        <v>528</v>
      </c>
      <c r="D187" s="80">
        <v>17217.161</v>
      </c>
      <c r="E187" s="80">
        <v>73545.063000000009</v>
      </c>
      <c r="F187" s="81">
        <v>0.23410355906554867</v>
      </c>
    </row>
    <row r="188" spans="2:6" ht="12">
      <c r="B188" s="78">
        <v>2100</v>
      </c>
      <c r="C188" s="79" t="s">
        <v>528</v>
      </c>
      <c r="D188" s="80">
        <v>18003.494999999999</v>
      </c>
      <c r="E188" s="80">
        <v>74915.609999999986</v>
      </c>
      <c r="F188" s="81">
        <v>0.24031700469368136</v>
      </c>
    </row>
    <row r="189" spans="2:6" ht="12">
      <c r="B189" s="78">
        <v>1950</v>
      </c>
      <c r="C189" s="79" t="s">
        <v>529</v>
      </c>
      <c r="D189" s="80">
        <v>14096.156999999999</v>
      </c>
      <c r="E189" s="80">
        <v>172602.61100000006</v>
      </c>
      <c r="F189" s="81">
        <v>8.1668272098154956E-2</v>
      </c>
    </row>
    <row r="190" spans="2:6" ht="12">
      <c r="B190" s="78">
        <v>1955</v>
      </c>
      <c r="C190" s="79" t="s">
        <v>530</v>
      </c>
      <c r="D190" s="80">
        <v>16310.440999999999</v>
      </c>
      <c r="E190" s="80">
        <v>187430.40500000006</v>
      </c>
      <c r="F190" s="81">
        <v>8.7021318659584568E-2</v>
      </c>
    </row>
    <row r="191" spans="2:6" ht="12">
      <c r="B191" s="78">
        <v>1960</v>
      </c>
      <c r="C191" s="79" t="s">
        <v>530</v>
      </c>
      <c r="D191" s="80">
        <v>18398.378000000001</v>
      </c>
      <c r="E191" s="80">
        <v>204649.16499999998</v>
      </c>
      <c r="F191" s="81">
        <v>8.9902042844885302E-2</v>
      </c>
    </row>
    <row r="192" spans="2:6" ht="12">
      <c r="B192" s="78">
        <v>1965</v>
      </c>
      <c r="C192" s="79" t="s">
        <v>530</v>
      </c>
      <c r="D192" s="80">
        <v>20421.574000000001</v>
      </c>
      <c r="E192" s="80">
        <v>219454.16099999993</v>
      </c>
      <c r="F192" s="81">
        <v>9.3056216874375E-2</v>
      </c>
    </row>
    <row r="193" spans="2:6" ht="12">
      <c r="B193" s="78">
        <v>1970</v>
      </c>
      <c r="C193" s="79" t="s">
        <v>530</v>
      </c>
      <c r="D193" s="80">
        <v>22777.617000000002</v>
      </c>
      <c r="E193" s="80">
        <v>230991.85899999991</v>
      </c>
      <c r="F193" s="81">
        <v>9.8607877778064942E-2</v>
      </c>
    </row>
    <row r="194" spans="2:6" ht="12">
      <c r="B194" s="78">
        <v>1975</v>
      </c>
      <c r="C194" s="79" t="s">
        <v>530</v>
      </c>
      <c r="D194" s="80">
        <v>25476.203999999998</v>
      </c>
      <c r="E194" s="80">
        <v>242251.49500000005</v>
      </c>
      <c r="F194" s="81">
        <v>0.10516427979113191</v>
      </c>
    </row>
    <row r="195" spans="2:6" ht="12">
      <c r="B195" s="78">
        <v>1980</v>
      </c>
      <c r="C195" s="79" t="s">
        <v>530</v>
      </c>
      <c r="D195" s="80">
        <v>28828.853999999999</v>
      </c>
      <c r="E195" s="80">
        <v>254007.13300000006</v>
      </c>
      <c r="F195" s="81">
        <v>0.11349623791864141</v>
      </c>
    </row>
    <row r="196" spans="2:6" ht="12">
      <c r="B196" s="78">
        <v>1985</v>
      </c>
      <c r="C196" s="79" t="s">
        <v>530</v>
      </c>
      <c r="D196" s="80">
        <v>31825.485000000001</v>
      </c>
      <c r="E196" s="80">
        <v>266363.42699999991</v>
      </c>
      <c r="F196" s="81">
        <v>0.119481436916638</v>
      </c>
    </row>
    <row r="197" spans="2:6" ht="12">
      <c r="B197" s="78">
        <v>1990</v>
      </c>
      <c r="C197" s="79" t="s">
        <v>530</v>
      </c>
      <c r="D197" s="80">
        <v>34945.578999999998</v>
      </c>
      <c r="E197" s="80">
        <v>279785.25099999999</v>
      </c>
      <c r="F197" s="81">
        <v>0.12490143377858041</v>
      </c>
    </row>
    <row r="198" spans="2:6" ht="12">
      <c r="B198" s="78">
        <v>1995</v>
      </c>
      <c r="C198" s="79" t="s">
        <v>530</v>
      </c>
      <c r="D198" s="80">
        <v>37073.112999999998</v>
      </c>
      <c r="E198" s="80">
        <v>294453.53200000012</v>
      </c>
      <c r="F198" s="81">
        <v>0.12590479981065394</v>
      </c>
    </row>
    <row r="199" spans="2:6" ht="12">
      <c r="B199" s="78">
        <v>2000</v>
      </c>
      <c r="C199" s="79" t="s">
        <v>530</v>
      </c>
      <c r="D199" s="80">
        <v>38600.622999999992</v>
      </c>
      <c r="E199" s="80">
        <v>312426.78500000009</v>
      </c>
      <c r="F199" s="81">
        <v>0.12355094010265472</v>
      </c>
    </row>
    <row r="200" spans="2:6" ht="12">
      <c r="B200" s="78">
        <v>2005</v>
      </c>
      <c r="C200" s="79" t="s">
        <v>530</v>
      </c>
      <c r="D200" s="80">
        <v>40550.97</v>
      </c>
      <c r="E200" s="80">
        <v>327287.14399999997</v>
      </c>
      <c r="F200" s="81">
        <v>0.12390028372150176</v>
      </c>
    </row>
    <row r="201" spans="2:6" ht="12">
      <c r="B201" s="78">
        <v>2010</v>
      </c>
      <c r="C201" s="79" t="s">
        <v>530</v>
      </c>
      <c r="D201" s="80">
        <v>44963.466000000008</v>
      </c>
      <c r="E201" s="80">
        <v>343287.42200000002</v>
      </c>
      <c r="F201" s="81">
        <v>0.1309790662822479</v>
      </c>
    </row>
    <row r="202" spans="2:6" ht="12">
      <c r="B202" s="78">
        <v>2015</v>
      </c>
      <c r="C202" s="79" t="s">
        <v>530</v>
      </c>
      <c r="D202" s="80">
        <v>52787.128999999994</v>
      </c>
      <c r="E202" s="80">
        <v>357031.04499999998</v>
      </c>
      <c r="F202" s="81">
        <v>0.14785024926893961</v>
      </c>
    </row>
    <row r="203" spans="2:6" ht="12">
      <c r="B203" s="78">
        <v>2020</v>
      </c>
      <c r="C203" s="79" t="s">
        <v>530</v>
      </c>
      <c r="D203" s="80">
        <v>61902.510999999999</v>
      </c>
      <c r="E203" s="80">
        <v>368869.64399999991</v>
      </c>
      <c r="F203" s="81">
        <v>0.16781676672748927</v>
      </c>
    </row>
    <row r="204" spans="2:6" ht="12">
      <c r="B204" s="78">
        <v>2025</v>
      </c>
      <c r="C204" s="79" t="s">
        <v>530</v>
      </c>
      <c r="D204" s="80">
        <v>71588.444000000003</v>
      </c>
      <c r="E204" s="80">
        <v>379850.99999999994</v>
      </c>
      <c r="F204" s="81">
        <v>0.18846454004333282</v>
      </c>
    </row>
    <row r="205" spans="2:6" ht="12">
      <c r="B205" s="78">
        <v>2030</v>
      </c>
      <c r="C205" s="79" t="s">
        <v>530</v>
      </c>
      <c r="D205" s="80">
        <v>80188.037000000011</v>
      </c>
      <c r="E205" s="80">
        <v>390598.86300000007</v>
      </c>
      <c r="F205" s="81">
        <v>0.20529511116370044</v>
      </c>
    </row>
    <row r="206" spans="2:6" ht="12">
      <c r="B206" s="78">
        <v>2035</v>
      </c>
      <c r="C206" s="79" t="s">
        <v>530</v>
      </c>
      <c r="D206" s="80">
        <v>86110.983000000022</v>
      </c>
      <c r="E206" s="80">
        <v>401051.04299999995</v>
      </c>
      <c r="F206" s="81">
        <v>0.21471327528750508</v>
      </c>
    </row>
    <row r="207" spans="2:6" ht="12">
      <c r="B207" s="78">
        <v>2040</v>
      </c>
      <c r="C207" s="79" t="s">
        <v>530</v>
      </c>
      <c r="D207" s="80">
        <v>89893.519</v>
      </c>
      <c r="E207" s="80">
        <v>410177.11599999998</v>
      </c>
      <c r="F207" s="81">
        <v>0.21915781132948431</v>
      </c>
    </row>
    <row r="208" spans="2:6" ht="12">
      <c r="B208" s="78">
        <v>2045</v>
      </c>
      <c r="C208" s="79" t="s">
        <v>530</v>
      </c>
      <c r="D208" s="80">
        <v>92736.793999999994</v>
      </c>
      <c r="E208" s="80">
        <v>418070.17400000017</v>
      </c>
      <c r="F208" s="81">
        <v>0.22182111943723581</v>
      </c>
    </row>
    <row r="209" spans="2:6" ht="12">
      <c r="B209" s="78">
        <v>2050</v>
      </c>
      <c r="C209" s="79" t="s">
        <v>530</v>
      </c>
      <c r="D209" s="80">
        <v>96278.166999999987</v>
      </c>
      <c r="E209" s="80">
        <v>425200.38300000003</v>
      </c>
      <c r="F209" s="81">
        <v>0.22643010413280831</v>
      </c>
    </row>
    <row r="210" spans="2:6" ht="12">
      <c r="B210" s="78">
        <v>2055</v>
      </c>
      <c r="C210" s="79" t="s">
        <v>530</v>
      </c>
      <c r="D210" s="80">
        <v>101019.31700000001</v>
      </c>
      <c r="E210" s="80">
        <v>432147.65400000004</v>
      </c>
      <c r="F210" s="81">
        <v>0.23376111397332727</v>
      </c>
    </row>
    <row r="211" spans="2:6" ht="12">
      <c r="B211" s="78">
        <v>2060</v>
      </c>
      <c r="C211" s="79" t="s">
        <v>530</v>
      </c>
      <c r="D211" s="80">
        <v>107083.56500000002</v>
      </c>
      <c r="E211" s="80">
        <v>439379.23099999997</v>
      </c>
      <c r="F211" s="81">
        <v>0.24371558199572713</v>
      </c>
    </row>
    <row r="212" spans="2:6" ht="12">
      <c r="B212" s="78">
        <v>2065</v>
      </c>
      <c r="C212" s="79" t="s">
        <v>530</v>
      </c>
      <c r="D212" s="80">
        <v>112328.587</v>
      </c>
      <c r="E212" s="80">
        <v>446902.74799999996</v>
      </c>
      <c r="F212" s="81">
        <v>0.25134906308519722</v>
      </c>
    </row>
    <row r="213" spans="2:6" ht="12">
      <c r="B213" s="78">
        <v>2070</v>
      </c>
      <c r="C213" s="79" t="s">
        <v>530</v>
      </c>
      <c r="D213" s="80">
        <v>117195.07399999999</v>
      </c>
      <c r="E213" s="80">
        <v>454369.36199999996</v>
      </c>
      <c r="F213" s="81">
        <v>0.25792908545625048</v>
      </c>
    </row>
    <row r="214" spans="2:6" ht="12">
      <c r="B214" s="78">
        <v>2075</v>
      </c>
      <c r="C214" s="79" t="s">
        <v>530</v>
      </c>
      <c r="D214" s="80">
        <v>122053.98</v>
      </c>
      <c r="E214" s="80">
        <v>461329.18399999995</v>
      </c>
      <c r="F214" s="81">
        <v>0.26457025532553347</v>
      </c>
    </row>
    <row r="215" spans="2:6" ht="12">
      <c r="B215" s="78">
        <v>2080</v>
      </c>
      <c r="C215" s="79" t="s">
        <v>530</v>
      </c>
      <c r="D215" s="80">
        <v>125419.822</v>
      </c>
      <c r="E215" s="80">
        <v>467638.87199999992</v>
      </c>
      <c r="F215" s="81">
        <v>0.26819802524885061</v>
      </c>
    </row>
    <row r="216" spans="2:6" ht="12">
      <c r="B216" s="78">
        <v>2085</v>
      </c>
      <c r="C216" s="79" t="s">
        <v>530</v>
      </c>
      <c r="D216" s="80">
        <v>127959.76700000001</v>
      </c>
      <c r="E216" s="80">
        <v>473463.924</v>
      </c>
      <c r="F216" s="81">
        <v>0.27026297150361134</v>
      </c>
    </row>
    <row r="217" spans="2:6" ht="12">
      <c r="B217" s="78">
        <v>2090</v>
      </c>
      <c r="C217" s="79" t="s">
        <v>530</v>
      </c>
      <c r="D217" s="80">
        <v>130719.185</v>
      </c>
      <c r="E217" s="80">
        <v>479096.64400000009</v>
      </c>
      <c r="F217" s="81">
        <v>0.27284512767323826</v>
      </c>
    </row>
    <row r="218" spans="2:6" ht="12">
      <c r="B218" s="78">
        <v>2095</v>
      </c>
      <c r="C218" s="79" t="s">
        <v>530</v>
      </c>
      <c r="D218" s="80">
        <v>133852.978</v>
      </c>
      <c r="E218" s="80">
        <v>484875.2099999999</v>
      </c>
      <c r="F218" s="81">
        <v>0.27605655071538926</v>
      </c>
    </row>
    <row r="219" spans="2:6" ht="12.75" thickBot="1">
      <c r="B219" s="86">
        <v>2100</v>
      </c>
      <c r="C219" s="87" t="s">
        <v>530</v>
      </c>
      <c r="D219" s="88">
        <v>137162.37299999999</v>
      </c>
      <c r="E219" s="88">
        <v>490888.55599999998</v>
      </c>
      <c r="F219" s="89">
        <v>0.27941652198549116</v>
      </c>
    </row>
    <row r="220" spans="2:6">
      <c r="B220" s="55" t="s">
        <v>531</v>
      </c>
      <c r="C220" s="55"/>
      <c r="D220" s="55"/>
      <c r="E220" s="55"/>
      <c r="F220" s="55"/>
    </row>
  </sheetData>
  <mergeCells count="2">
    <mergeCell ref="B1:F1"/>
    <mergeCell ref="H3:P3"/>
  </mergeCells>
  <pageMargins left="0.7" right="0.7" top="0.75" bottom="0.75" header="0.3" footer="0.3"/>
  <pageSetup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C3DBBD-37BE-404A-A687-F2CDAB5A7A8A}">
  <sheetPr codeName="Sheet5"/>
  <dimension ref="A1:CK90"/>
  <sheetViews>
    <sheetView zoomScaleNormal="100" workbookViewId="0">
      <selection activeCell="B53" sqref="B53"/>
    </sheetView>
  </sheetViews>
  <sheetFormatPr defaultColWidth="12.5" defaultRowHeight="15"/>
  <cols>
    <col min="1" max="2" width="30" style="95" customWidth="1"/>
    <col min="3" max="3" width="17.5" style="95" customWidth="1"/>
    <col min="4" max="5" width="16.6640625" style="95" customWidth="1"/>
    <col min="6" max="7" width="16" style="95" customWidth="1"/>
    <col min="8" max="9" width="12.5" style="95"/>
    <col min="10" max="15" width="5.6640625" style="95" customWidth="1"/>
    <col min="16" max="19" width="12.5" style="95"/>
    <col min="20" max="21" width="17.5" style="95" customWidth="1"/>
    <col min="22" max="22" width="19.5" style="95" customWidth="1"/>
    <col min="23" max="23" width="12.5" style="95"/>
    <col min="24" max="24" width="20.5" style="95" customWidth="1"/>
    <col min="25" max="16384" width="12.5" style="95"/>
  </cols>
  <sheetData>
    <row r="1" spans="1:89" ht="15.75" thickBot="1">
      <c r="A1" s="96" t="s">
        <v>532</v>
      </c>
      <c r="B1" s="97"/>
      <c r="C1" s="97"/>
      <c r="D1" s="97"/>
      <c r="E1" s="97"/>
      <c r="F1" s="97"/>
      <c r="G1" s="97"/>
      <c r="H1" s="97"/>
    </row>
    <row r="2" spans="1:89" ht="46.5" customHeight="1" thickBot="1">
      <c r="A2" s="98"/>
      <c r="B2" s="98" t="s">
        <v>533</v>
      </c>
      <c r="C2" s="98" t="s">
        <v>534</v>
      </c>
      <c r="D2" s="98" t="s">
        <v>535</v>
      </c>
      <c r="E2" s="98" t="s">
        <v>536</v>
      </c>
      <c r="F2" s="99" t="s">
        <v>537</v>
      </c>
      <c r="G2" s="99" t="s">
        <v>538</v>
      </c>
      <c r="H2" s="98" t="s">
        <v>539</v>
      </c>
      <c r="I2" s="98" t="s">
        <v>540</v>
      </c>
      <c r="J2" s="100"/>
      <c r="K2" s="619"/>
      <c r="L2" s="619"/>
      <c r="M2" s="619"/>
      <c r="N2" s="619"/>
      <c r="O2" s="619"/>
      <c r="P2" s="619"/>
      <c r="Q2" s="619"/>
      <c r="R2" s="619"/>
      <c r="S2" s="619"/>
      <c r="T2" s="619"/>
      <c r="U2" s="619"/>
      <c r="V2" s="619"/>
      <c r="CK2" s="95" t="s">
        <v>541</v>
      </c>
    </row>
    <row r="3" spans="1:89" ht="15" customHeight="1">
      <c r="A3" s="56" t="s">
        <v>525</v>
      </c>
      <c r="B3" s="101" t="s">
        <v>525</v>
      </c>
      <c r="C3" s="56" t="s">
        <v>542</v>
      </c>
      <c r="D3" s="91">
        <v>15560.376939760199</v>
      </c>
      <c r="E3" s="92">
        <f t="shared" ref="E3:E34" si="0">D3/1000</f>
        <v>15.560376939760198</v>
      </c>
      <c r="F3" s="101">
        <v>1966</v>
      </c>
      <c r="G3" s="101">
        <v>56</v>
      </c>
      <c r="H3" s="101">
        <v>2022</v>
      </c>
      <c r="I3" s="101">
        <f>H3-F3</f>
        <v>56</v>
      </c>
    </row>
    <row r="4" spans="1:89">
      <c r="A4" s="56" t="s">
        <v>527</v>
      </c>
      <c r="B4" s="101" t="s">
        <v>527</v>
      </c>
      <c r="C4" s="56" t="s">
        <v>543</v>
      </c>
      <c r="D4" s="91">
        <v>11683.188161947559</v>
      </c>
      <c r="E4" s="92">
        <f t="shared" si="0"/>
        <v>11.683188161947559</v>
      </c>
      <c r="F4" s="101">
        <v>2023</v>
      </c>
      <c r="G4" s="101">
        <v>31</v>
      </c>
      <c r="H4" s="101">
        <v>2054</v>
      </c>
      <c r="I4" s="101">
        <f t="shared" ref="I4:I34" si="1">H4-F4</f>
        <v>31</v>
      </c>
    </row>
    <row r="5" spans="1:89" hidden="1">
      <c r="A5" s="101"/>
      <c r="B5" s="101" t="s">
        <v>528</v>
      </c>
      <c r="C5" s="101"/>
      <c r="D5" s="91">
        <v>0</v>
      </c>
      <c r="E5" s="92">
        <f t="shared" si="0"/>
        <v>0</v>
      </c>
      <c r="F5" s="101">
        <v>1995</v>
      </c>
      <c r="G5" s="101">
        <v>69</v>
      </c>
      <c r="H5" s="101">
        <v>2064</v>
      </c>
      <c r="I5" s="101">
        <f t="shared" si="1"/>
        <v>69</v>
      </c>
    </row>
    <row r="6" spans="1:89">
      <c r="A6" s="101" t="s">
        <v>544</v>
      </c>
      <c r="B6" s="101" t="s">
        <v>545</v>
      </c>
      <c r="C6" s="101" t="s">
        <v>544</v>
      </c>
      <c r="D6" s="91">
        <v>23894.408153854001</v>
      </c>
      <c r="E6" s="92">
        <f t="shared" si="0"/>
        <v>23.894408153854002</v>
      </c>
      <c r="F6" s="101">
        <v>1966</v>
      </c>
      <c r="G6" s="101">
        <v>62</v>
      </c>
      <c r="H6" s="101">
        <v>2028</v>
      </c>
      <c r="I6" s="101">
        <f t="shared" si="1"/>
        <v>62</v>
      </c>
    </row>
    <row r="7" spans="1:89" hidden="1">
      <c r="A7" s="56" t="s">
        <v>546</v>
      </c>
      <c r="B7" s="101" t="s">
        <v>526</v>
      </c>
      <c r="C7" s="56" t="s">
        <v>546</v>
      </c>
      <c r="D7" s="91">
        <v>0</v>
      </c>
      <c r="E7" s="92">
        <f t="shared" si="0"/>
        <v>0</v>
      </c>
      <c r="F7" s="101"/>
      <c r="G7" s="101"/>
      <c r="H7" s="101"/>
      <c r="I7" s="101">
        <f t="shared" si="1"/>
        <v>0</v>
      </c>
    </row>
    <row r="8" spans="1:89">
      <c r="A8" s="56" t="s">
        <v>380</v>
      </c>
      <c r="B8" s="56" t="s">
        <v>380</v>
      </c>
      <c r="C8" s="56" t="s">
        <v>547</v>
      </c>
      <c r="D8" s="91">
        <v>8784.1526954705441</v>
      </c>
      <c r="E8" s="92">
        <f t="shared" si="0"/>
        <v>8.784152695470544</v>
      </c>
      <c r="F8" s="101">
        <v>2023</v>
      </c>
      <c r="G8" s="101">
        <v>29</v>
      </c>
      <c r="H8" s="101">
        <v>2052</v>
      </c>
      <c r="I8" s="101">
        <f t="shared" si="1"/>
        <v>29</v>
      </c>
    </row>
    <row r="9" spans="1:89">
      <c r="A9" s="56" t="s">
        <v>548</v>
      </c>
      <c r="B9" s="101" t="s">
        <v>375</v>
      </c>
      <c r="C9" s="56" t="s">
        <v>548</v>
      </c>
      <c r="D9" s="91">
        <v>1311.2139581330377</v>
      </c>
      <c r="E9" s="92">
        <f t="shared" si="0"/>
        <v>1.3112139581330378</v>
      </c>
      <c r="F9" s="101">
        <v>2049</v>
      </c>
      <c r="G9" s="101">
        <v>39</v>
      </c>
      <c r="H9" s="101">
        <v>2088</v>
      </c>
      <c r="I9" s="101">
        <f t="shared" si="1"/>
        <v>39</v>
      </c>
    </row>
    <row r="10" spans="1:89">
      <c r="A10" s="56" t="s">
        <v>549</v>
      </c>
      <c r="B10" s="101" t="s">
        <v>177</v>
      </c>
      <c r="C10" s="56" t="s">
        <v>549</v>
      </c>
      <c r="D10" s="91">
        <v>6371.4501792890842</v>
      </c>
      <c r="E10" s="92">
        <f t="shared" si="0"/>
        <v>6.3714501792890843</v>
      </c>
      <c r="F10" s="101">
        <v>2046</v>
      </c>
      <c r="G10" s="101">
        <v>25</v>
      </c>
      <c r="H10" s="101">
        <v>2071</v>
      </c>
      <c r="I10" s="101">
        <f t="shared" si="1"/>
        <v>25</v>
      </c>
    </row>
    <row r="11" spans="1:89">
      <c r="A11" s="56" t="s">
        <v>550</v>
      </c>
      <c r="B11" s="101" t="s">
        <v>376</v>
      </c>
      <c r="C11" s="56" t="s">
        <v>550</v>
      </c>
      <c r="D11" s="91">
        <v>3374.471456925442</v>
      </c>
      <c r="E11" s="92">
        <f t="shared" si="0"/>
        <v>3.3744714569254421</v>
      </c>
      <c r="F11" s="101">
        <v>2041</v>
      </c>
      <c r="G11" s="101">
        <v>24</v>
      </c>
      <c r="H11" s="101">
        <v>2065</v>
      </c>
      <c r="I11" s="101">
        <f t="shared" si="1"/>
        <v>24</v>
      </c>
    </row>
    <row r="12" spans="1:89">
      <c r="A12" s="56" t="s">
        <v>551</v>
      </c>
      <c r="B12" s="101" t="s">
        <v>296</v>
      </c>
      <c r="C12" s="56" t="s">
        <v>551</v>
      </c>
      <c r="D12" s="91">
        <v>4847.9378851876381</v>
      </c>
      <c r="E12" s="92">
        <f t="shared" si="0"/>
        <v>4.8479378851876378</v>
      </c>
      <c r="F12" s="101">
        <v>2040</v>
      </c>
      <c r="G12" s="101">
        <v>26</v>
      </c>
      <c r="H12" s="101">
        <v>2066</v>
      </c>
      <c r="I12" s="101">
        <f t="shared" si="1"/>
        <v>26</v>
      </c>
    </row>
    <row r="13" spans="1:89">
      <c r="A13" s="56" t="s">
        <v>552</v>
      </c>
      <c r="B13" s="101" t="s">
        <v>191</v>
      </c>
      <c r="C13" s="56" t="s">
        <v>552</v>
      </c>
      <c r="D13" s="91">
        <v>2249.8121762066726</v>
      </c>
      <c r="E13" s="92">
        <f t="shared" si="0"/>
        <v>2.2498121762066727</v>
      </c>
      <c r="F13" s="101">
        <v>2037</v>
      </c>
      <c r="G13" s="101">
        <v>24</v>
      </c>
      <c r="H13" s="101">
        <v>2061</v>
      </c>
      <c r="I13" s="101">
        <f t="shared" si="1"/>
        <v>24</v>
      </c>
    </row>
    <row r="14" spans="1:89">
      <c r="A14" s="56" t="s">
        <v>553</v>
      </c>
      <c r="B14" s="101" t="s">
        <v>212</v>
      </c>
      <c r="C14" s="56" t="s">
        <v>553</v>
      </c>
      <c r="D14" s="91">
        <v>8386.3786381826631</v>
      </c>
      <c r="E14" s="92">
        <f t="shared" si="0"/>
        <v>8.3863786381826628</v>
      </c>
      <c r="F14" s="101">
        <v>2037</v>
      </c>
      <c r="G14" s="101">
        <v>31</v>
      </c>
      <c r="H14" s="101">
        <v>2068</v>
      </c>
      <c r="I14" s="101">
        <f t="shared" si="1"/>
        <v>31</v>
      </c>
    </row>
    <row r="15" spans="1:89">
      <c r="A15" s="56" t="s">
        <v>554</v>
      </c>
      <c r="B15" s="101" t="s">
        <v>128</v>
      </c>
      <c r="C15" s="56" t="s">
        <v>554</v>
      </c>
      <c r="D15" s="91">
        <v>4365.7510134032664</v>
      </c>
      <c r="E15" s="92">
        <f t="shared" si="0"/>
        <v>4.3657510134032664</v>
      </c>
      <c r="F15" s="101">
        <v>2035</v>
      </c>
      <c r="G15" s="101">
        <v>37</v>
      </c>
      <c r="H15" s="101">
        <v>2072</v>
      </c>
      <c r="I15" s="101">
        <f t="shared" si="1"/>
        <v>37</v>
      </c>
    </row>
    <row r="16" spans="1:89">
      <c r="A16" s="56" t="s">
        <v>555</v>
      </c>
      <c r="B16" s="101" t="s">
        <v>377</v>
      </c>
      <c r="C16" s="56" t="s">
        <v>555</v>
      </c>
      <c r="D16" s="91">
        <v>7770.1522605793771</v>
      </c>
      <c r="E16" s="92">
        <f t="shared" si="0"/>
        <v>7.7701522605793771</v>
      </c>
      <c r="F16" s="101">
        <v>2029</v>
      </c>
      <c r="G16" s="101">
        <v>43</v>
      </c>
      <c r="H16" s="101">
        <v>2072</v>
      </c>
      <c r="I16" s="101">
        <f t="shared" si="1"/>
        <v>43</v>
      </c>
    </row>
    <row r="17" spans="1:9">
      <c r="A17" s="56" t="s">
        <v>556</v>
      </c>
      <c r="B17" s="101" t="s">
        <v>184</v>
      </c>
      <c r="C17" s="56" t="s">
        <v>556</v>
      </c>
      <c r="D17" s="91">
        <v>10328.358570815157</v>
      </c>
      <c r="E17" s="92">
        <f t="shared" si="0"/>
        <v>10.328358570815157</v>
      </c>
      <c r="F17" s="101">
        <v>2028</v>
      </c>
      <c r="G17" s="101">
        <v>30</v>
      </c>
      <c r="H17" s="101">
        <v>2058</v>
      </c>
      <c r="I17" s="101">
        <f t="shared" si="1"/>
        <v>30</v>
      </c>
    </row>
    <row r="18" spans="1:9">
      <c r="A18" s="56" t="s">
        <v>557</v>
      </c>
      <c r="B18" s="101" t="s">
        <v>163</v>
      </c>
      <c r="C18" s="56" t="s">
        <v>557</v>
      </c>
      <c r="D18" s="91">
        <v>10583.516126805918</v>
      </c>
      <c r="E18" s="92">
        <f t="shared" si="0"/>
        <v>10.583516126805918</v>
      </c>
      <c r="F18" s="101">
        <v>2028</v>
      </c>
      <c r="G18" s="101">
        <v>32</v>
      </c>
      <c r="H18" s="101">
        <v>2060</v>
      </c>
      <c r="I18" s="101">
        <f t="shared" si="1"/>
        <v>32</v>
      </c>
    </row>
    <row r="19" spans="1:9">
      <c r="A19" s="56" t="s">
        <v>558</v>
      </c>
      <c r="B19" s="101" t="s">
        <v>170</v>
      </c>
      <c r="C19" s="56" t="s">
        <v>558</v>
      </c>
      <c r="D19" s="91">
        <v>5594.7610193237433</v>
      </c>
      <c r="E19" s="92">
        <f t="shared" si="0"/>
        <v>5.5947610193237436</v>
      </c>
      <c r="F19" s="101">
        <v>2028</v>
      </c>
      <c r="G19" s="101">
        <v>32</v>
      </c>
      <c r="H19" s="101">
        <v>2060</v>
      </c>
      <c r="I19" s="101">
        <f t="shared" si="1"/>
        <v>32</v>
      </c>
    </row>
    <row r="20" spans="1:9">
      <c r="A20" s="56" t="s">
        <v>559</v>
      </c>
      <c r="B20" s="101" t="s">
        <v>379</v>
      </c>
      <c r="C20" s="56" t="s">
        <v>559</v>
      </c>
      <c r="D20" s="91">
        <v>0</v>
      </c>
      <c r="E20" s="92">
        <f t="shared" si="0"/>
        <v>0</v>
      </c>
      <c r="F20" s="101">
        <v>2028</v>
      </c>
      <c r="G20" s="101">
        <v>38</v>
      </c>
      <c r="H20" s="101">
        <v>2066</v>
      </c>
      <c r="I20" s="101">
        <f t="shared" si="1"/>
        <v>38</v>
      </c>
    </row>
    <row r="21" spans="1:9">
      <c r="A21" s="56" t="s">
        <v>560</v>
      </c>
      <c r="B21" s="101" t="s">
        <v>374</v>
      </c>
      <c r="C21" s="56" t="s">
        <v>560</v>
      </c>
      <c r="D21" s="91">
        <v>30128.533305617984</v>
      </c>
      <c r="E21" s="92">
        <f t="shared" si="0"/>
        <v>30.128533305617985</v>
      </c>
      <c r="F21" s="101">
        <v>2028</v>
      </c>
      <c r="G21" s="101">
        <v>39</v>
      </c>
      <c r="H21" s="101">
        <v>2067</v>
      </c>
      <c r="I21" s="101">
        <f t="shared" si="1"/>
        <v>39</v>
      </c>
    </row>
    <row r="22" spans="1:9">
      <c r="A22" s="56" t="s">
        <v>561</v>
      </c>
      <c r="B22" s="101" t="s">
        <v>365</v>
      </c>
      <c r="C22" s="56" t="s">
        <v>561</v>
      </c>
      <c r="D22" s="91">
        <v>31316.053217488468</v>
      </c>
      <c r="E22" s="92">
        <f t="shared" si="0"/>
        <v>31.31605321748847</v>
      </c>
      <c r="F22" s="101">
        <v>2026</v>
      </c>
      <c r="G22" s="101">
        <v>33</v>
      </c>
      <c r="H22" s="101">
        <v>2059</v>
      </c>
      <c r="I22" s="101">
        <f t="shared" si="1"/>
        <v>33</v>
      </c>
    </row>
    <row r="23" spans="1:9">
      <c r="A23" s="56" t="s">
        <v>562</v>
      </c>
      <c r="B23" s="101" t="s">
        <v>219</v>
      </c>
      <c r="C23" s="56" t="s">
        <v>562</v>
      </c>
      <c r="D23" s="91">
        <v>4104.2752379026024</v>
      </c>
      <c r="E23" s="92">
        <f t="shared" si="0"/>
        <v>4.104275237902602</v>
      </c>
      <c r="F23" s="101">
        <v>2025</v>
      </c>
      <c r="G23" s="101">
        <v>33</v>
      </c>
      <c r="H23" s="101">
        <v>2058</v>
      </c>
      <c r="I23" s="101">
        <f t="shared" si="1"/>
        <v>33</v>
      </c>
    </row>
    <row r="24" spans="1:9">
      <c r="A24" s="56" t="s">
        <v>563</v>
      </c>
      <c r="B24" s="101" t="s">
        <v>205</v>
      </c>
      <c r="C24" s="56" t="s">
        <v>563</v>
      </c>
      <c r="D24" s="91">
        <v>6877.1160850723718</v>
      </c>
      <c r="E24" s="92">
        <f t="shared" si="0"/>
        <v>6.8771160850723714</v>
      </c>
      <c r="F24" s="101">
        <v>2024</v>
      </c>
      <c r="G24" s="101">
        <v>28</v>
      </c>
      <c r="H24" s="101">
        <v>2052</v>
      </c>
      <c r="I24" s="101">
        <f t="shared" si="1"/>
        <v>28</v>
      </c>
    </row>
    <row r="25" spans="1:9">
      <c r="A25" s="56" t="s">
        <v>564</v>
      </c>
      <c r="B25" s="101" t="s">
        <v>198</v>
      </c>
      <c r="C25" s="56" t="s">
        <v>564</v>
      </c>
      <c r="D25" s="91">
        <v>14974.632657150572</v>
      </c>
      <c r="E25" s="92">
        <f t="shared" si="0"/>
        <v>14.974632657150572</v>
      </c>
      <c r="F25" s="101">
        <v>2024</v>
      </c>
      <c r="G25" s="101">
        <v>33</v>
      </c>
      <c r="H25" s="101">
        <v>2057</v>
      </c>
      <c r="I25" s="101">
        <f t="shared" si="1"/>
        <v>33</v>
      </c>
    </row>
    <row r="26" spans="1:9">
      <c r="A26" s="56" t="s">
        <v>565</v>
      </c>
      <c r="B26" s="101" t="s">
        <v>149</v>
      </c>
      <c r="C26" s="56" t="s">
        <v>565</v>
      </c>
      <c r="D26" s="91">
        <v>6296.2896501343048</v>
      </c>
      <c r="E26" s="92">
        <f t="shared" si="0"/>
        <v>6.2962896501343044</v>
      </c>
      <c r="F26" s="101">
        <v>2022</v>
      </c>
      <c r="G26" s="101">
        <v>25</v>
      </c>
      <c r="H26" s="101">
        <v>2047</v>
      </c>
      <c r="I26" s="101">
        <f t="shared" si="1"/>
        <v>25</v>
      </c>
    </row>
    <row r="27" spans="1:9">
      <c r="A27" s="56" t="s">
        <v>566</v>
      </c>
      <c r="B27" s="101" t="s">
        <v>298</v>
      </c>
      <c r="C27" s="56" t="s">
        <v>566</v>
      </c>
      <c r="D27" s="91">
        <v>4846.1884800688804</v>
      </c>
      <c r="E27" s="92">
        <f t="shared" si="0"/>
        <v>4.8461884800688804</v>
      </c>
      <c r="F27" s="101">
        <v>2022</v>
      </c>
      <c r="G27" s="101">
        <v>31</v>
      </c>
      <c r="H27" s="101">
        <v>2053</v>
      </c>
      <c r="I27" s="101">
        <f t="shared" si="1"/>
        <v>31</v>
      </c>
    </row>
    <row r="28" spans="1:9">
      <c r="A28" s="56" t="s">
        <v>567</v>
      </c>
      <c r="B28" s="101" t="s">
        <v>135</v>
      </c>
      <c r="C28" s="56" t="s">
        <v>567</v>
      </c>
      <c r="D28" s="91">
        <v>8228.7913508219499</v>
      </c>
      <c r="E28" s="92">
        <f t="shared" si="0"/>
        <v>8.2287913508219503</v>
      </c>
      <c r="F28" s="101">
        <v>2020</v>
      </c>
      <c r="G28" s="101">
        <v>24</v>
      </c>
      <c r="H28" s="101">
        <v>2044</v>
      </c>
      <c r="I28" s="101">
        <f t="shared" si="1"/>
        <v>24</v>
      </c>
    </row>
    <row r="29" spans="1:9">
      <c r="A29" s="56" t="s">
        <v>568</v>
      </c>
      <c r="B29" s="101" t="s">
        <v>156</v>
      </c>
      <c r="C29" s="56" t="s">
        <v>568</v>
      </c>
      <c r="D29" s="91">
        <v>12505.373263130499</v>
      </c>
      <c r="E29" s="92">
        <f t="shared" si="0"/>
        <v>12.505373263130499</v>
      </c>
      <c r="F29" s="101">
        <v>2018</v>
      </c>
      <c r="G29" s="101">
        <v>24</v>
      </c>
      <c r="H29" s="101">
        <v>2042</v>
      </c>
      <c r="I29" s="101">
        <f t="shared" si="1"/>
        <v>24</v>
      </c>
    </row>
    <row r="30" spans="1:9">
      <c r="A30" s="56" t="s">
        <v>569</v>
      </c>
      <c r="B30" s="101" t="s">
        <v>378</v>
      </c>
      <c r="C30" s="56" t="s">
        <v>569</v>
      </c>
      <c r="D30" s="91">
        <v>18214.460619355999</v>
      </c>
      <c r="E30" s="92">
        <f t="shared" si="0"/>
        <v>18.214460619356</v>
      </c>
      <c r="F30" s="101">
        <v>2015</v>
      </c>
      <c r="G30" s="101">
        <v>29</v>
      </c>
      <c r="H30" s="101">
        <v>2044</v>
      </c>
      <c r="I30" s="101">
        <f t="shared" si="1"/>
        <v>29</v>
      </c>
    </row>
    <row r="31" spans="1:9">
      <c r="A31" s="56" t="s">
        <v>570</v>
      </c>
      <c r="B31" s="101" t="s">
        <v>142</v>
      </c>
      <c r="C31" s="56" t="s">
        <v>570</v>
      </c>
      <c r="D31" s="91">
        <v>12406.413571274299</v>
      </c>
      <c r="E31" s="92">
        <f t="shared" si="0"/>
        <v>12.4064135712743</v>
      </c>
      <c r="F31" s="101">
        <v>2011</v>
      </c>
      <c r="G31" s="101">
        <v>25</v>
      </c>
      <c r="H31" s="101">
        <v>2036</v>
      </c>
      <c r="I31" s="101">
        <f t="shared" si="1"/>
        <v>25</v>
      </c>
    </row>
    <row r="32" spans="1:9">
      <c r="A32" s="56" t="s">
        <v>571</v>
      </c>
      <c r="B32" s="101" t="s">
        <v>121</v>
      </c>
      <c r="C32" s="56" t="s">
        <v>571</v>
      </c>
      <c r="D32" s="91">
        <v>10430.6824927136</v>
      </c>
      <c r="E32" s="92">
        <f t="shared" si="0"/>
        <v>10.430682492713601</v>
      </c>
      <c r="F32" s="101">
        <v>1996</v>
      </c>
      <c r="G32" s="101">
        <v>62</v>
      </c>
      <c r="H32" s="101">
        <v>2058</v>
      </c>
      <c r="I32" s="101">
        <f t="shared" si="1"/>
        <v>62</v>
      </c>
    </row>
    <row r="33" spans="1:9">
      <c r="A33" s="56" t="s">
        <v>572</v>
      </c>
      <c r="B33" s="101" t="s">
        <v>295</v>
      </c>
      <c r="C33" s="56" t="s">
        <v>572</v>
      </c>
      <c r="D33" s="91">
        <v>11645.7862647288</v>
      </c>
      <c r="E33" s="92">
        <f t="shared" si="0"/>
        <v>11.6457862647288</v>
      </c>
      <c r="F33" s="101">
        <v>1974</v>
      </c>
      <c r="G33" s="101">
        <v>52</v>
      </c>
      <c r="H33" s="101">
        <v>2026</v>
      </c>
      <c r="I33" s="101">
        <f t="shared" si="1"/>
        <v>52</v>
      </c>
    </row>
    <row r="34" spans="1:9" ht="15.75" thickBot="1">
      <c r="A34" s="102" t="s">
        <v>573</v>
      </c>
      <c r="B34" s="103" t="s">
        <v>226</v>
      </c>
      <c r="C34" s="102" t="s">
        <v>573</v>
      </c>
      <c r="D34" s="93">
        <v>6418.5169565408796</v>
      </c>
      <c r="E34" s="94">
        <f t="shared" si="0"/>
        <v>6.4185169565408797</v>
      </c>
      <c r="F34" s="103">
        <v>1974</v>
      </c>
      <c r="G34" s="103">
        <v>67</v>
      </c>
      <c r="H34" s="103">
        <v>2041</v>
      </c>
      <c r="I34" s="103">
        <f t="shared" si="1"/>
        <v>67</v>
      </c>
    </row>
    <row r="35" spans="1:9">
      <c r="A35" s="104" t="s">
        <v>531</v>
      </c>
    </row>
    <row r="37" spans="1:9" hidden="1">
      <c r="B37" s="95" t="s">
        <v>574</v>
      </c>
      <c r="F37" s="95">
        <v>2016</v>
      </c>
      <c r="G37" s="95">
        <v>11</v>
      </c>
      <c r="H37" s="95">
        <v>2027</v>
      </c>
    </row>
    <row r="38" spans="1:9" hidden="1">
      <c r="B38" s="95" t="s">
        <v>575</v>
      </c>
      <c r="F38" s="95">
        <v>2016</v>
      </c>
      <c r="G38" s="95">
        <v>18</v>
      </c>
      <c r="H38" s="95">
        <v>2034</v>
      </c>
    </row>
    <row r="39" spans="1:9" hidden="1">
      <c r="B39" s="95" t="s">
        <v>576</v>
      </c>
      <c r="F39" s="95">
        <v>2007</v>
      </c>
      <c r="G39" s="95">
        <v>18</v>
      </c>
      <c r="H39" s="95">
        <v>2025</v>
      </c>
    </row>
    <row r="40" spans="1:9" hidden="1"/>
    <row r="41" spans="1:9" hidden="1"/>
    <row r="42" spans="1:9" hidden="1"/>
    <row r="43" spans="1:9" hidden="1">
      <c r="B43" s="95" t="s">
        <v>577</v>
      </c>
      <c r="F43" s="95">
        <v>1950</v>
      </c>
      <c r="G43" s="95">
        <v>57</v>
      </c>
      <c r="H43" s="95">
        <v>2007</v>
      </c>
    </row>
    <row r="44" spans="1:9" hidden="1">
      <c r="B44" s="95" t="s">
        <v>578</v>
      </c>
      <c r="F44" s="95">
        <v>1950</v>
      </c>
      <c r="G44" s="95">
        <v>65</v>
      </c>
      <c r="H44" s="95">
        <v>2015</v>
      </c>
    </row>
    <row r="45" spans="1:9" hidden="1">
      <c r="B45" s="95" t="s">
        <v>579</v>
      </c>
      <c r="F45" s="95">
        <v>1950</v>
      </c>
      <c r="G45" s="95">
        <v>78</v>
      </c>
      <c r="H45" s="95">
        <v>2028</v>
      </c>
    </row>
    <row r="46" spans="1:9" hidden="1">
      <c r="B46" s="95" t="s">
        <v>580</v>
      </c>
      <c r="F46" s="95">
        <v>1951</v>
      </c>
      <c r="G46" s="95">
        <v>71</v>
      </c>
      <c r="H46" s="95">
        <v>2022</v>
      </c>
    </row>
    <row r="47" spans="1:9" hidden="1">
      <c r="B47" s="95" t="s">
        <v>581</v>
      </c>
      <c r="F47" s="95">
        <v>1953</v>
      </c>
      <c r="G47" s="95">
        <v>64</v>
      </c>
      <c r="H47" s="95">
        <v>2017</v>
      </c>
    </row>
    <row r="48" spans="1:9" hidden="1">
      <c r="B48" s="95" t="s">
        <v>545</v>
      </c>
      <c r="F48" s="95">
        <v>1966</v>
      </c>
      <c r="G48" s="95">
        <v>62</v>
      </c>
      <c r="H48" s="95">
        <v>2028</v>
      </c>
    </row>
    <row r="49" spans="1:13" hidden="1"/>
    <row r="50" spans="1:13" hidden="1"/>
    <row r="54" spans="1:13">
      <c r="A54"/>
      <c r="B54"/>
      <c r="C54"/>
      <c r="M54" s="477" t="s">
        <v>582</v>
      </c>
    </row>
    <row r="55" spans="1:13">
      <c r="A55"/>
      <c r="B55"/>
      <c r="C55"/>
    </row>
    <row r="56" spans="1:13">
      <c r="A56"/>
      <c r="B56"/>
      <c r="C56"/>
    </row>
    <row r="57" spans="1:13">
      <c r="A57"/>
      <c r="B57"/>
      <c r="C57"/>
    </row>
    <row r="58" spans="1:13">
      <c r="A58"/>
      <c r="B58"/>
      <c r="C58"/>
    </row>
    <row r="59" spans="1:13">
      <c r="A59"/>
      <c r="B59"/>
      <c r="C59"/>
    </row>
    <row r="60" spans="1:13">
      <c r="A60"/>
      <c r="B60"/>
      <c r="C60"/>
    </row>
    <row r="61" spans="1:13">
      <c r="A61"/>
      <c r="B61"/>
      <c r="C61"/>
    </row>
    <row r="62" spans="1:13">
      <c r="A62"/>
      <c r="B62"/>
      <c r="C62"/>
    </row>
    <row r="63" spans="1:13">
      <c r="A63"/>
      <c r="B63"/>
      <c r="C63"/>
    </row>
    <row r="64" spans="1:13">
      <c r="A64"/>
      <c r="B64"/>
      <c r="C64"/>
    </row>
    <row r="65" spans="1:89">
      <c r="A65"/>
      <c r="B65"/>
      <c r="C65"/>
    </row>
    <row r="66" spans="1:89">
      <c r="A66"/>
      <c r="B66"/>
      <c r="C66"/>
    </row>
    <row r="67" spans="1:89">
      <c r="A67"/>
      <c r="B67"/>
      <c r="C67"/>
    </row>
    <row r="68" spans="1:89">
      <c r="A68"/>
      <c r="B68"/>
      <c r="C68"/>
    </row>
    <row r="69" spans="1:89">
      <c r="A69"/>
      <c r="B69"/>
      <c r="C69"/>
      <c r="CK69" s="95">
        <v>10</v>
      </c>
    </row>
    <row r="70" spans="1:89">
      <c r="A70"/>
      <c r="B70"/>
      <c r="C70"/>
    </row>
    <row r="71" spans="1:89">
      <c r="A71"/>
      <c r="B71"/>
      <c r="C71"/>
    </row>
    <row r="72" spans="1:89">
      <c r="A72"/>
      <c r="B72"/>
      <c r="C72"/>
    </row>
    <row r="73" spans="1:89">
      <c r="A73"/>
      <c r="B73"/>
      <c r="C73"/>
    </row>
    <row r="74" spans="1:89">
      <c r="A74"/>
      <c r="B74"/>
      <c r="C74"/>
    </row>
    <row r="75" spans="1:89">
      <c r="A75"/>
      <c r="B75"/>
      <c r="C75"/>
    </row>
    <row r="76" spans="1:89">
      <c r="A76"/>
      <c r="B76"/>
      <c r="C76"/>
    </row>
    <row r="77" spans="1:89">
      <c r="A77"/>
      <c r="B77"/>
      <c r="C77"/>
    </row>
    <row r="78" spans="1:89">
      <c r="A78"/>
      <c r="B78"/>
      <c r="C78"/>
    </row>
    <row r="79" spans="1:89">
      <c r="A79"/>
      <c r="B79"/>
      <c r="C79"/>
    </row>
    <row r="80" spans="1:89">
      <c r="A80"/>
      <c r="B80"/>
      <c r="C80"/>
    </row>
    <row r="81" spans="1:89">
      <c r="A81"/>
      <c r="B81"/>
      <c r="C81"/>
    </row>
    <row r="82" spans="1:89">
      <c r="A82"/>
      <c r="B82"/>
      <c r="C82"/>
    </row>
    <row r="83" spans="1:89">
      <c r="A83"/>
      <c r="B83"/>
      <c r="C83"/>
    </row>
    <row r="84" spans="1:89">
      <c r="A84"/>
      <c r="B84"/>
      <c r="C84"/>
    </row>
    <row r="85" spans="1:89">
      <c r="A85"/>
      <c r="B85"/>
      <c r="C85"/>
    </row>
    <row r="86" spans="1:89">
      <c r="A86"/>
      <c r="B86"/>
      <c r="C86"/>
    </row>
    <row r="87" spans="1:89">
      <c r="A87"/>
      <c r="B87"/>
      <c r="C87"/>
    </row>
    <row r="90" spans="1:89">
      <c r="CK90" s="95">
        <v>20</v>
      </c>
    </row>
  </sheetData>
  <mergeCells count="1">
    <mergeCell ref="K2:V2"/>
  </mergeCells>
  <pageMargins left="0.7" right="0.7" top="0.75" bottom="0.75" header="0.3" footer="0.3"/>
  <pageSetup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C684AD-DCF5-4FBA-8CDC-763D69C716DA}">
  <sheetPr codeName="Sheet3"/>
  <dimension ref="A1:J45"/>
  <sheetViews>
    <sheetView zoomScale="91" zoomScaleNormal="91" workbookViewId="0">
      <selection activeCell="N48" sqref="N48"/>
    </sheetView>
  </sheetViews>
  <sheetFormatPr defaultColWidth="8.6640625" defaultRowHeight="11.25"/>
  <cols>
    <col min="1" max="1" width="9.5" customWidth="1"/>
    <col min="2" max="4" width="18.1640625" customWidth="1"/>
    <col min="5" max="5" width="12.5" customWidth="1"/>
    <col min="13" max="13" width="15.6640625" customWidth="1"/>
    <col min="14" max="15" width="10.1640625" bestFit="1" customWidth="1"/>
  </cols>
  <sheetData>
    <row r="1" spans="1:5" ht="12.75" thickBot="1">
      <c r="B1" s="105" t="s">
        <v>583</v>
      </c>
      <c r="C1" s="105"/>
      <c r="D1" s="105"/>
      <c r="E1" s="65"/>
    </row>
    <row r="2" spans="1:5" ht="34.5" thickBot="1">
      <c r="B2" s="106" t="s">
        <v>519</v>
      </c>
      <c r="C2" s="107" t="s">
        <v>584</v>
      </c>
      <c r="D2" s="107" t="s">
        <v>585</v>
      </c>
      <c r="E2" s="5" t="s">
        <v>586</v>
      </c>
    </row>
    <row r="3" spans="1:5" ht="12">
      <c r="A3" s="2"/>
      <c r="B3" s="76">
        <v>924282.54899999988</v>
      </c>
      <c r="C3" s="76">
        <v>96821.479000000007</v>
      </c>
      <c r="D3" s="77">
        <v>0.10475311808575542</v>
      </c>
      <c r="E3" s="8">
        <v>19006.454739317702</v>
      </c>
    </row>
    <row r="4" spans="1:5" ht="12">
      <c r="A4" s="1"/>
      <c r="B4" s="80">
        <v>1263092.9340000001</v>
      </c>
      <c r="C4" s="80">
        <v>231810.10600000003</v>
      </c>
      <c r="D4" s="81">
        <v>0.18352577214243207</v>
      </c>
      <c r="E4" s="9">
        <v>40865.585260213396</v>
      </c>
    </row>
    <row r="5" spans="1:5" ht="18" customHeight="1">
      <c r="A5" s="2"/>
      <c r="B5" s="80">
        <v>1282771.7519999999</v>
      </c>
      <c r="C5" s="80">
        <v>258553.74700000003</v>
      </c>
      <c r="D5" s="81">
        <v>0.20155865343688989</v>
      </c>
      <c r="E5" s="9">
        <v>46881.161341966734</v>
      </c>
    </row>
    <row r="6" spans="1:5" ht="18" customHeight="1">
      <c r="A6" s="1"/>
      <c r="B6" s="108">
        <v>653962.33200000017</v>
      </c>
      <c r="C6" s="109">
        <v>58651.076999999997</v>
      </c>
      <c r="D6" s="110">
        <v>8.9685711439416643E-2</v>
      </c>
      <c r="E6" s="7">
        <v>8013.1505812410796</v>
      </c>
    </row>
    <row r="7" spans="1:5" ht="18" customHeight="1">
      <c r="A7" s="2"/>
      <c r="B7" s="80">
        <v>681896.01599999983</v>
      </c>
      <c r="C7" s="80">
        <v>70540.22600000001</v>
      </c>
      <c r="D7" s="81">
        <v>0.10344718893327576</v>
      </c>
      <c r="E7" s="9">
        <v>9050.4022495517947</v>
      </c>
    </row>
    <row r="8" spans="1:5" ht="18" customHeight="1" thickBot="1">
      <c r="A8" s="2"/>
      <c r="B8" s="88">
        <v>766792.34899999993</v>
      </c>
      <c r="C8" s="88">
        <v>159711.31100000002</v>
      </c>
      <c r="D8" s="89">
        <v>0.20828495642697137</v>
      </c>
      <c r="E8" s="10">
        <v>21657.309246665085</v>
      </c>
    </row>
    <row r="9" spans="1:5" ht="11.85" customHeight="1">
      <c r="B9" s="111" t="s">
        <v>587</v>
      </c>
      <c r="C9" s="111"/>
      <c r="D9" s="111"/>
      <c r="E9" s="6" t="s">
        <v>588</v>
      </c>
    </row>
    <row r="10" spans="1:5" ht="12.75" thickBot="1">
      <c r="B10" s="56"/>
      <c r="C10" s="56"/>
      <c r="D10" s="56"/>
    </row>
    <row r="11" spans="1:5" ht="36.75" thickBot="1">
      <c r="B11" s="112" t="s">
        <v>589</v>
      </c>
      <c r="C11" s="113" t="s">
        <v>590</v>
      </c>
      <c r="D11" s="113" t="s">
        <v>380</v>
      </c>
    </row>
    <row r="12" spans="1:5" ht="12">
      <c r="B12" s="67" t="s">
        <v>537</v>
      </c>
      <c r="C12" s="114">
        <v>19006.454739317702</v>
      </c>
      <c r="D12" s="114">
        <v>9050.4022495517947</v>
      </c>
    </row>
    <row r="13" spans="1:5" ht="12">
      <c r="B13" s="67" t="s">
        <v>538</v>
      </c>
      <c r="C13" s="114">
        <v>46881.161341966734</v>
      </c>
      <c r="D13" s="114">
        <v>21657.309246665085</v>
      </c>
    </row>
    <row r="14" spans="1:5" ht="12">
      <c r="B14" s="56" t="s">
        <v>591</v>
      </c>
      <c r="C14" s="78">
        <v>1975</v>
      </c>
      <c r="D14" s="78">
        <v>2025</v>
      </c>
    </row>
    <row r="15" spans="1:5" ht="12.75" thickBot="1">
      <c r="B15" s="115" t="s">
        <v>592</v>
      </c>
      <c r="C15" s="86">
        <v>2025</v>
      </c>
      <c r="D15" s="86">
        <v>2055</v>
      </c>
    </row>
    <row r="16" spans="1:5" ht="12">
      <c r="B16" s="56" t="s">
        <v>593</v>
      </c>
      <c r="C16" s="56"/>
      <c r="D16" s="56"/>
    </row>
    <row r="20" spans="2:10" ht="31.5" customHeight="1">
      <c r="B20" s="619" t="s">
        <v>594</v>
      </c>
      <c r="C20" s="619"/>
      <c r="D20" s="619"/>
      <c r="E20" s="619"/>
      <c r="F20" s="619"/>
      <c r="G20" s="11"/>
      <c r="H20" s="11"/>
      <c r="I20" s="11"/>
      <c r="J20" s="11"/>
    </row>
    <row r="40" spans="2:2">
      <c r="B40" s="55" t="s">
        <v>595</v>
      </c>
    </row>
    <row r="41" spans="2:2">
      <c r="B41" s="55" t="s">
        <v>596</v>
      </c>
    </row>
    <row r="42" spans="2:2">
      <c r="B42" s="55" t="s">
        <v>597</v>
      </c>
    </row>
    <row r="43" spans="2:2">
      <c r="B43" s="55" t="s">
        <v>598</v>
      </c>
    </row>
    <row r="44" spans="2:2">
      <c r="B44" s="55" t="s">
        <v>599</v>
      </c>
    </row>
    <row r="45" spans="2:2">
      <c r="B45" s="55" t="s">
        <v>600</v>
      </c>
    </row>
  </sheetData>
  <mergeCells count="1">
    <mergeCell ref="B20:F20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2221FC-D9AA-44F8-A197-5634500FA287}">
  <dimension ref="A2:G24"/>
  <sheetViews>
    <sheetView zoomScaleNormal="100" workbookViewId="0">
      <selection activeCell="A2" sqref="A2"/>
    </sheetView>
  </sheetViews>
  <sheetFormatPr defaultColWidth="8.6640625" defaultRowHeight="11.25"/>
  <cols>
    <col min="1" max="1" width="25.1640625" customWidth="1"/>
    <col min="2" max="7" width="18" customWidth="1"/>
  </cols>
  <sheetData>
    <row r="2" spans="1:7" ht="12.75">
      <c r="A2" s="372" t="s">
        <v>114</v>
      </c>
    </row>
    <row r="3" spans="1:7" ht="12">
      <c r="A3" s="583" t="s">
        <v>115</v>
      </c>
      <c r="B3" s="584" t="s">
        <v>116</v>
      </c>
      <c r="C3" s="584"/>
      <c r="D3" s="584"/>
      <c r="E3" s="584" t="s">
        <v>117</v>
      </c>
      <c r="F3" s="584"/>
      <c r="G3" s="585"/>
    </row>
    <row r="4" spans="1:7" ht="12">
      <c r="A4" s="583"/>
      <c r="B4" s="376" t="s">
        <v>118</v>
      </c>
      <c r="C4" s="376" t="s">
        <v>119</v>
      </c>
      <c r="D4" s="376" t="s">
        <v>120</v>
      </c>
      <c r="E4" s="376" t="s">
        <v>118</v>
      </c>
      <c r="F4" s="376" t="s">
        <v>119</v>
      </c>
      <c r="G4" s="377" t="s">
        <v>120</v>
      </c>
    </row>
    <row r="5" spans="1:7" ht="12">
      <c r="A5" s="378" t="s">
        <v>121</v>
      </c>
      <c r="B5" s="379" t="s">
        <v>122</v>
      </c>
      <c r="C5" s="379" t="s">
        <v>123</v>
      </c>
      <c r="D5" s="379" t="s">
        <v>124</v>
      </c>
      <c r="E5" s="379" t="s">
        <v>125</v>
      </c>
      <c r="F5" s="379" t="s">
        <v>126</v>
      </c>
      <c r="G5" s="379" t="s">
        <v>127</v>
      </c>
    </row>
    <row r="6" spans="1:7" ht="12">
      <c r="A6" s="380" t="s">
        <v>128</v>
      </c>
      <c r="B6" s="381" t="s">
        <v>129</v>
      </c>
      <c r="C6" s="381" t="s">
        <v>130</v>
      </c>
      <c r="D6" s="381" t="s">
        <v>131</v>
      </c>
      <c r="E6" s="381" t="s">
        <v>132</v>
      </c>
      <c r="F6" s="381" t="s">
        <v>133</v>
      </c>
      <c r="G6" s="381" t="s">
        <v>134</v>
      </c>
    </row>
    <row r="7" spans="1:7" ht="12">
      <c r="A7" s="380" t="s">
        <v>135</v>
      </c>
      <c r="B7" s="381" t="s">
        <v>136</v>
      </c>
      <c r="C7" s="381" t="s">
        <v>137</v>
      </c>
      <c r="D7" s="381" t="s">
        <v>138</v>
      </c>
      <c r="E7" s="381" t="s">
        <v>139</v>
      </c>
      <c r="F7" s="381" t="s">
        <v>140</v>
      </c>
      <c r="G7" s="381" t="s">
        <v>141</v>
      </c>
    </row>
    <row r="8" spans="1:7" ht="12">
      <c r="A8" s="380" t="s">
        <v>142</v>
      </c>
      <c r="B8" s="381" t="s">
        <v>143</v>
      </c>
      <c r="C8" s="381" t="s">
        <v>144</v>
      </c>
      <c r="D8" s="381" t="s">
        <v>145</v>
      </c>
      <c r="E8" s="381" t="s">
        <v>146</v>
      </c>
      <c r="F8" s="381" t="s">
        <v>147</v>
      </c>
      <c r="G8" s="381" t="s">
        <v>148</v>
      </c>
    </row>
    <row r="9" spans="1:7" ht="12">
      <c r="A9" s="380" t="s">
        <v>149</v>
      </c>
      <c r="B9" s="381" t="s">
        <v>150</v>
      </c>
      <c r="C9" s="381" t="s">
        <v>151</v>
      </c>
      <c r="D9" s="381" t="s">
        <v>152</v>
      </c>
      <c r="E9" s="381" t="s">
        <v>153</v>
      </c>
      <c r="F9" s="381" t="s">
        <v>154</v>
      </c>
      <c r="G9" s="381" t="s">
        <v>155</v>
      </c>
    </row>
    <row r="10" spans="1:7" ht="12">
      <c r="A10" s="380" t="s">
        <v>156</v>
      </c>
      <c r="B10" s="381" t="s">
        <v>157</v>
      </c>
      <c r="C10" s="381" t="s">
        <v>158</v>
      </c>
      <c r="D10" s="381" t="s">
        <v>159</v>
      </c>
      <c r="E10" s="381" t="s">
        <v>160</v>
      </c>
      <c r="F10" s="381" t="s">
        <v>161</v>
      </c>
      <c r="G10" s="571" t="s">
        <v>162</v>
      </c>
    </row>
    <row r="11" spans="1:7" ht="12">
      <c r="A11" s="380" t="s">
        <v>163</v>
      </c>
      <c r="B11" s="381" t="s">
        <v>164</v>
      </c>
      <c r="C11" s="381" t="s">
        <v>165</v>
      </c>
      <c r="D11" s="381" t="s">
        <v>166</v>
      </c>
      <c r="E11" s="381" t="s">
        <v>167</v>
      </c>
      <c r="F11" s="381" t="s">
        <v>168</v>
      </c>
      <c r="G11" s="381" t="s">
        <v>169</v>
      </c>
    </row>
    <row r="12" spans="1:7" ht="12">
      <c r="A12" s="380" t="s">
        <v>170</v>
      </c>
      <c r="B12" s="381" t="s">
        <v>171</v>
      </c>
      <c r="C12" s="381" t="s">
        <v>172</v>
      </c>
      <c r="D12" s="381" t="s">
        <v>173</v>
      </c>
      <c r="E12" s="381" t="s">
        <v>174</v>
      </c>
      <c r="F12" s="381" t="s">
        <v>175</v>
      </c>
      <c r="G12" s="381" t="s">
        <v>176</v>
      </c>
    </row>
    <row r="13" spans="1:7" ht="12">
      <c r="A13" s="380" t="s">
        <v>177</v>
      </c>
      <c r="B13" s="381" t="s">
        <v>178</v>
      </c>
      <c r="C13" s="381" t="s">
        <v>179</v>
      </c>
      <c r="D13" s="381" t="s">
        <v>180</v>
      </c>
      <c r="E13" s="381" t="s">
        <v>181</v>
      </c>
      <c r="F13" s="381" t="s">
        <v>182</v>
      </c>
      <c r="G13" s="381" t="s">
        <v>183</v>
      </c>
    </row>
    <row r="14" spans="1:7" ht="12">
      <c r="A14" s="380" t="s">
        <v>184</v>
      </c>
      <c r="B14" s="381" t="s">
        <v>185</v>
      </c>
      <c r="C14" s="381" t="s">
        <v>186</v>
      </c>
      <c r="D14" s="381" t="s">
        <v>187</v>
      </c>
      <c r="E14" s="381" t="s">
        <v>188</v>
      </c>
      <c r="F14" s="381" t="s">
        <v>189</v>
      </c>
      <c r="G14" s="381" t="s">
        <v>190</v>
      </c>
    </row>
    <row r="15" spans="1:7" ht="12">
      <c r="A15" s="380" t="s">
        <v>191</v>
      </c>
      <c r="B15" s="381" t="s">
        <v>192</v>
      </c>
      <c r="C15" s="381" t="s">
        <v>193</v>
      </c>
      <c r="D15" s="381" t="s">
        <v>194</v>
      </c>
      <c r="E15" s="381" t="s">
        <v>195</v>
      </c>
      <c r="F15" s="381" t="s">
        <v>196</v>
      </c>
      <c r="G15" s="381" t="s">
        <v>197</v>
      </c>
    </row>
    <row r="16" spans="1:7" ht="12">
      <c r="A16" s="380" t="s">
        <v>198</v>
      </c>
      <c r="B16" s="381" t="s">
        <v>199</v>
      </c>
      <c r="C16" s="381" t="s">
        <v>200</v>
      </c>
      <c r="D16" s="381" t="s">
        <v>201</v>
      </c>
      <c r="E16" s="381" t="s">
        <v>202</v>
      </c>
      <c r="F16" s="381" t="s">
        <v>203</v>
      </c>
      <c r="G16" s="381" t="s">
        <v>204</v>
      </c>
    </row>
    <row r="17" spans="1:7" ht="12">
      <c r="A17" s="380" t="s">
        <v>205</v>
      </c>
      <c r="B17" s="381" t="s">
        <v>206</v>
      </c>
      <c r="C17" s="381" t="s">
        <v>207</v>
      </c>
      <c r="D17" s="381" t="s">
        <v>208</v>
      </c>
      <c r="E17" s="381" t="s">
        <v>209</v>
      </c>
      <c r="F17" s="381" t="s">
        <v>210</v>
      </c>
      <c r="G17" s="381" t="s">
        <v>211</v>
      </c>
    </row>
    <row r="18" spans="1:7" ht="12">
      <c r="A18" s="380" t="s">
        <v>212</v>
      </c>
      <c r="B18" s="381" t="s">
        <v>213</v>
      </c>
      <c r="C18" s="381" t="s">
        <v>214</v>
      </c>
      <c r="D18" s="381" t="s">
        <v>215</v>
      </c>
      <c r="E18" s="381" t="s">
        <v>216</v>
      </c>
      <c r="F18" s="381" t="s">
        <v>217</v>
      </c>
      <c r="G18" s="381" t="s">
        <v>218</v>
      </c>
    </row>
    <row r="19" spans="1:7" ht="12">
      <c r="A19" s="380" t="s">
        <v>219</v>
      </c>
      <c r="B19" s="381" t="s">
        <v>220</v>
      </c>
      <c r="C19" s="381" t="s">
        <v>221</v>
      </c>
      <c r="D19" s="381" t="s">
        <v>222</v>
      </c>
      <c r="E19" s="381" t="s">
        <v>223</v>
      </c>
      <c r="F19" s="381" t="s">
        <v>224</v>
      </c>
      <c r="G19" s="381" t="s">
        <v>225</v>
      </c>
    </row>
    <row r="20" spans="1:7" ht="12">
      <c r="A20" s="380" t="s">
        <v>226</v>
      </c>
      <c r="B20" s="381" t="s">
        <v>227</v>
      </c>
      <c r="C20" s="381" t="s">
        <v>228</v>
      </c>
      <c r="D20" s="381" t="s">
        <v>229</v>
      </c>
      <c r="E20" s="381" t="s">
        <v>230</v>
      </c>
      <c r="F20" s="381" t="s">
        <v>231</v>
      </c>
      <c r="G20" s="381" t="s">
        <v>232</v>
      </c>
    </row>
    <row r="21" spans="1:7" ht="12">
      <c r="A21" s="382" t="s">
        <v>233</v>
      </c>
      <c r="B21" s="383" t="s">
        <v>234</v>
      </c>
      <c r="C21" s="383" t="s">
        <v>235</v>
      </c>
      <c r="D21" s="383" t="s">
        <v>236</v>
      </c>
      <c r="E21" s="383" t="s">
        <v>237</v>
      </c>
      <c r="F21" s="383" t="s">
        <v>238</v>
      </c>
      <c r="G21" s="383" t="s">
        <v>239</v>
      </c>
    </row>
    <row r="22" spans="1:7" ht="12.75" thickBot="1">
      <c r="A22" s="384" t="s">
        <v>240</v>
      </c>
      <c r="B22" s="385">
        <v>18</v>
      </c>
      <c r="C22" s="385">
        <v>23.1666666666667</v>
      </c>
      <c r="D22" s="385">
        <v>13.533333333333299</v>
      </c>
      <c r="E22" s="386">
        <v>3.7</v>
      </c>
      <c r="F22" s="386">
        <v>5.6</v>
      </c>
      <c r="G22" s="386">
        <v>2.5</v>
      </c>
    </row>
    <row r="23" spans="1:7">
      <c r="A23" s="567" t="s">
        <v>241</v>
      </c>
      <c r="B23" s="566"/>
      <c r="C23" s="566"/>
      <c r="D23" s="566"/>
      <c r="E23" s="566"/>
      <c r="F23" s="566"/>
      <c r="G23" s="566"/>
    </row>
    <row r="24" spans="1:7">
      <c r="A24" s="568" t="s">
        <v>242</v>
      </c>
    </row>
  </sheetData>
  <mergeCells count="3">
    <mergeCell ref="A3:A4"/>
    <mergeCell ref="B3:D3"/>
    <mergeCell ref="E3:G3"/>
  </mergeCells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03EC8A-BA2A-40EB-9294-B79E9D7EDF6A}">
  <sheetPr codeName="Sheet6"/>
  <dimension ref="A1:V34"/>
  <sheetViews>
    <sheetView topLeftCell="A3" zoomScaleNormal="100" workbookViewId="0">
      <selection activeCell="N19" sqref="N19"/>
    </sheetView>
  </sheetViews>
  <sheetFormatPr defaultColWidth="12" defaultRowHeight="15"/>
  <cols>
    <col min="1" max="1" width="17.1640625" style="36" bestFit="1" customWidth="1"/>
    <col min="2" max="2" width="17.6640625" style="36" bestFit="1" customWidth="1"/>
    <col min="3" max="3" width="16.1640625" style="36" bestFit="1" customWidth="1"/>
    <col min="4" max="4" width="15.6640625" style="36" bestFit="1" customWidth="1"/>
    <col min="5" max="6" width="18.1640625" style="36" customWidth="1"/>
    <col min="7" max="7" width="30.5" style="36" customWidth="1"/>
    <col min="8" max="8" width="27.6640625" style="36" customWidth="1"/>
    <col min="9" max="9" width="28.6640625" style="36" customWidth="1"/>
    <col min="10" max="13" width="18.1640625" style="36" customWidth="1"/>
    <col min="14" max="23" width="15.5" style="36" customWidth="1"/>
    <col min="24" max="29" width="12" style="36"/>
    <col min="30" max="32" width="12" style="36" customWidth="1"/>
    <col min="33" max="16384" width="12" style="36"/>
  </cols>
  <sheetData>
    <row r="1" spans="1:22" ht="56.1" customHeight="1">
      <c r="A1" s="623" t="s">
        <v>601</v>
      </c>
      <c r="B1" s="623"/>
      <c r="C1" s="623"/>
      <c r="D1" s="623"/>
      <c r="E1" s="623"/>
      <c r="F1" s="623" t="s">
        <v>602</v>
      </c>
      <c r="G1" s="623"/>
      <c r="H1" s="623"/>
      <c r="I1" s="623"/>
      <c r="J1" s="476"/>
    </row>
    <row r="2" spans="1:22">
      <c r="A2" s="479"/>
      <c r="B2" s="620" t="s">
        <v>603</v>
      </c>
      <c r="C2" s="620"/>
      <c r="D2" s="621"/>
      <c r="E2" s="116"/>
      <c r="F2" s="116"/>
      <c r="G2" s="622"/>
      <c r="H2" s="622"/>
      <c r="I2" s="622"/>
      <c r="J2" s="116"/>
      <c r="K2" s="116"/>
    </row>
    <row r="3" spans="1:22" ht="36">
      <c r="A3" s="480" t="s">
        <v>604</v>
      </c>
      <c r="B3" s="474" t="s">
        <v>264</v>
      </c>
      <c r="C3" s="474" t="s">
        <v>119</v>
      </c>
      <c r="D3" s="475" t="s">
        <v>120</v>
      </c>
      <c r="E3" s="117"/>
      <c r="F3" s="480" t="s">
        <v>604</v>
      </c>
      <c r="G3" s="481" t="s">
        <v>605</v>
      </c>
      <c r="H3" s="482" t="s">
        <v>606</v>
      </c>
      <c r="I3" s="482" t="s">
        <v>607</v>
      </c>
      <c r="J3" s="116"/>
      <c r="K3" s="116"/>
    </row>
    <row r="4" spans="1:22">
      <c r="A4" s="221">
        <v>2000</v>
      </c>
      <c r="B4" s="222">
        <v>7.0579714137063192</v>
      </c>
      <c r="C4" s="222">
        <v>8.1369816056029673</v>
      </c>
      <c r="D4" s="222">
        <v>6.0290281424038588</v>
      </c>
      <c r="E4" s="116"/>
      <c r="F4" s="225">
        <v>2000</v>
      </c>
      <c r="G4" s="226">
        <v>0.52032876733182076</v>
      </c>
      <c r="H4" s="227">
        <v>13.326077391874998</v>
      </c>
      <c r="I4" s="227">
        <v>7.0579714137063192</v>
      </c>
      <c r="J4" s="116"/>
      <c r="K4" s="116"/>
    </row>
    <row r="5" spans="1:22">
      <c r="A5" s="221">
        <v>2010</v>
      </c>
      <c r="B5" s="222">
        <v>8.4914287526773098</v>
      </c>
      <c r="C5" s="222">
        <v>9.141908598477368</v>
      </c>
      <c r="D5" s="222">
        <v>7.8521984361570185</v>
      </c>
      <c r="E5" s="116"/>
      <c r="F5" s="221">
        <v>2010</v>
      </c>
      <c r="G5" s="119">
        <v>0.6050331177562428</v>
      </c>
      <c r="H5" s="222">
        <v>13.686071511250002</v>
      </c>
      <c r="I5" s="228">
        <v>8.4914287526773098</v>
      </c>
      <c r="J5" s="118"/>
      <c r="K5" s="118"/>
    </row>
    <row r="6" spans="1:22">
      <c r="A6" s="223">
        <v>2019</v>
      </c>
      <c r="B6" s="224">
        <v>9.6815354869954025</v>
      </c>
      <c r="C6" s="224">
        <v>10.027417422014906</v>
      </c>
      <c r="D6" s="224">
        <v>9.3252539153417899</v>
      </c>
      <c r="E6" s="116"/>
      <c r="F6" s="223">
        <v>2019</v>
      </c>
      <c r="G6" s="229">
        <v>0.65957574254416251</v>
      </c>
      <c r="H6" s="224">
        <v>13.87711149125</v>
      </c>
      <c r="I6" s="224">
        <v>9.6815354869954025</v>
      </c>
      <c r="J6" s="116"/>
      <c r="K6" s="116"/>
    </row>
    <row r="8" spans="1:22">
      <c r="V8" s="62"/>
    </row>
    <row r="26" spans="2:2">
      <c r="B26" s="478" t="s">
        <v>608</v>
      </c>
    </row>
    <row r="27" spans="2:2">
      <c r="B27" s="478" t="s">
        <v>609</v>
      </c>
    </row>
    <row r="28" spans="2:2">
      <c r="B28" s="478" t="s">
        <v>610</v>
      </c>
    </row>
    <row r="29" spans="2:2">
      <c r="B29" s="478" t="s">
        <v>611</v>
      </c>
    </row>
    <row r="30" spans="2:2">
      <c r="B30" s="478" t="s">
        <v>612</v>
      </c>
    </row>
    <row r="31" spans="2:2">
      <c r="B31" s="478" t="s">
        <v>613</v>
      </c>
    </row>
    <row r="32" spans="2:2">
      <c r="B32" s="478" t="s">
        <v>614</v>
      </c>
    </row>
    <row r="33" spans="2:2">
      <c r="B33" s="478" t="s">
        <v>615</v>
      </c>
    </row>
    <row r="34" spans="2:2">
      <c r="B34" s="478" t="s">
        <v>616</v>
      </c>
    </row>
  </sheetData>
  <mergeCells count="4">
    <mergeCell ref="B2:D2"/>
    <mergeCell ref="G2:I2"/>
    <mergeCell ref="A1:E1"/>
    <mergeCell ref="F1:I1"/>
  </mergeCells>
  <pageMargins left="0.7" right="0.7" top="0.75" bottom="0.75" header="0.3" footer="0.3"/>
  <pageSetup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194E79-CD4E-4ED6-9A29-B770AE856087}">
  <sheetPr codeName="Sheet7"/>
  <dimension ref="A1:AB59"/>
  <sheetViews>
    <sheetView zoomScaleNormal="100" workbookViewId="0">
      <selection activeCell="O19" sqref="O19"/>
    </sheetView>
  </sheetViews>
  <sheetFormatPr defaultColWidth="9" defaultRowHeight="15"/>
  <cols>
    <col min="1" max="1" width="16" style="42" customWidth="1"/>
    <col min="2" max="6" width="16.6640625" style="42" customWidth="1"/>
    <col min="7" max="9" width="13.1640625" style="42" customWidth="1"/>
    <col min="10" max="13" width="23.1640625" style="42" customWidth="1"/>
    <col min="14" max="14" width="9" style="42" bestFit="1"/>
    <col min="15" max="16384" width="9" style="42"/>
  </cols>
  <sheetData>
    <row r="1" spans="1:20">
      <c r="C1" s="43"/>
      <c r="J1" s="50"/>
    </row>
    <row r="2" spans="1:20">
      <c r="A2" s="43" t="s">
        <v>617</v>
      </c>
      <c r="B2"/>
      <c r="C2"/>
      <c r="D2"/>
      <c r="E2"/>
      <c r="F2"/>
      <c r="G2"/>
    </row>
    <row r="3" spans="1:20" ht="25.5">
      <c r="A3" s="357" t="s">
        <v>277</v>
      </c>
      <c r="B3" s="358" t="s">
        <v>618</v>
      </c>
      <c r="C3" s="358" t="s">
        <v>264</v>
      </c>
      <c r="D3" s="358" t="s">
        <v>119</v>
      </c>
      <c r="E3" s="358" t="s">
        <v>120</v>
      </c>
      <c r="F3" s="358" t="s">
        <v>619</v>
      </c>
      <c r="G3" s="359" t="s">
        <v>620</v>
      </c>
    </row>
    <row r="4" spans="1:20">
      <c r="A4" s="45" t="s">
        <v>379</v>
      </c>
      <c r="B4" s="45" t="s">
        <v>559</v>
      </c>
      <c r="C4" s="44">
        <v>1.2718527771604871</v>
      </c>
      <c r="D4" s="44">
        <v>1.4170282289816141</v>
      </c>
      <c r="E4" s="44">
        <v>1.2144497245541985</v>
      </c>
      <c r="F4" s="44" t="s">
        <v>289</v>
      </c>
      <c r="G4" s="44">
        <v>2019</v>
      </c>
    </row>
    <row r="5" spans="1:20">
      <c r="A5" s="45" t="s">
        <v>191</v>
      </c>
      <c r="B5" s="45" t="s">
        <v>552</v>
      </c>
      <c r="C5" s="44">
        <v>2.2407245899376536</v>
      </c>
      <c r="D5" s="44">
        <v>3.2484308432618114</v>
      </c>
      <c r="E5" s="44">
        <v>1.1489330124854005</v>
      </c>
      <c r="F5" s="44" t="s">
        <v>289</v>
      </c>
      <c r="G5" s="44">
        <v>2014</v>
      </c>
    </row>
    <row r="6" spans="1:20">
      <c r="A6" s="45" t="s">
        <v>376</v>
      </c>
      <c r="B6" s="45" t="s">
        <v>550</v>
      </c>
      <c r="C6" s="44">
        <v>2.4594769638364582</v>
      </c>
      <c r="D6" s="44">
        <v>2.8140008936053404</v>
      </c>
      <c r="E6" s="44">
        <v>2.1173809277122082</v>
      </c>
      <c r="F6" s="44" t="s">
        <v>293</v>
      </c>
      <c r="G6" s="44">
        <v>2019</v>
      </c>
    </row>
    <row r="7" spans="1:20">
      <c r="A7" s="45" t="s">
        <v>177</v>
      </c>
      <c r="B7" s="45" t="s">
        <v>549</v>
      </c>
      <c r="C7" s="44">
        <v>4.7111988695761537</v>
      </c>
      <c r="D7" s="44">
        <v>6.2545023811516982</v>
      </c>
      <c r="E7" s="44">
        <v>2.9651388316635643</v>
      </c>
      <c r="F7" s="44" t="s">
        <v>293</v>
      </c>
      <c r="G7" s="44">
        <v>2019</v>
      </c>
      <c r="S7" s="44"/>
      <c r="T7" s="44"/>
    </row>
    <row r="8" spans="1:20">
      <c r="A8" s="45" t="s">
        <v>377</v>
      </c>
      <c r="B8" s="45" t="s">
        <v>555</v>
      </c>
      <c r="C8" s="44">
        <v>5.4340772353503164</v>
      </c>
      <c r="D8" s="44">
        <v>5.4538537971743049</v>
      </c>
      <c r="E8" s="44">
        <v>5.4458914219732737</v>
      </c>
      <c r="F8" s="44" t="s">
        <v>289</v>
      </c>
      <c r="G8" s="44">
        <v>2017</v>
      </c>
      <c r="S8" s="44"/>
      <c r="T8" s="44"/>
    </row>
    <row r="9" spans="1:20">
      <c r="A9" s="45" t="s">
        <v>374</v>
      </c>
      <c r="B9" s="45" t="s">
        <v>560</v>
      </c>
      <c r="C9" s="44">
        <v>6.1329208504973209</v>
      </c>
      <c r="D9" s="44">
        <v>6.5819550814147227</v>
      </c>
      <c r="E9" s="44">
        <v>5.7273145656918496</v>
      </c>
      <c r="F9" s="44" t="s">
        <v>289</v>
      </c>
      <c r="G9" s="44">
        <v>2019</v>
      </c>
    </row>
    <row r="10" spans="1:20">
      <c r="A10" s="45" t="s">
        <v>128</v>
      </c>
      <c r="B10" s="45" t="s">
        <v>554</v>
      </c>
      <c r="C10" s="44">
        <v>7.1517409705959283</v>
      </c>
      <c r="D10" s="44">
        <v>8.6418267960313333</v>
      </c>
      <c r="E10" s="44">
        <v>5.7565530592636405</v>
      </c>
      <c r="F10" s="44" t="s">
        <v>293</v>
      </c>
      <c r="G10" s="44">
        <v>2019</v>
      </c>
    </row>
    <row r="11" spans="1:20">
      <c r="A11" s="45" t="s">
        <v>219</v>
      </c>
      <c r="B11" s="45" t="s">
        <v>562</v>
      </c>
      <c r="C11" s="44">
        <v>7.6894026033828249</v>
      </c>
      <c r="D11" s="44">
        <v>7.5943518393425107</v>
      </c>
      <c r="E11" s="44">
        <v>7.7459022732873963</v>
      </c>
      <c r="F11" s="44" t="s">
        <v>293</v>
      </c>
      <c r="G11" s="44">
        <v>2019</v>
      </c>
    </row>
    <row r="12" spans="1:20">
      <c r="A12" s="45" t="s">
        <v>184</v>
      </c>
      <c r="B12" s="45" t="s">
        <v>556</v>
      </c>
      <c r="C12" s="44">
        <v>7.7158894869551284</v>
      </c>
      <c r="D12" s="44">
        <v>9.1147080927255661</v>
      </c>
      <c r="E12" s="44">
        <v>6.434006557688738</v>
      </c>
      <c r="F12" s="44" t="s">
        <v>293</v>
      </c>
      <c r="G12" s="44">
        <v>2018</v>
      </c>
    </row>
    <row r="13" spans="1:20">
      <c r="A13" s="45" t="s">
        <v>149</v>
      </c>
      <c r="B13" s="45" t="s">
        <v>565</v>
      </c>
      <c r="C13" s="44">
        <v>8.637424391677925</v>
      </c>
      <c r="D13" s="44">
        <v>9.7431909259901612</v>
      </c>
      <c r="E13" s="44">
        <v>7.6503769114804081</v>
      </c>
      <c r="F13" s="44" t="s">
        <v>293</v>
      </c>
      <c r="G13" s="44">
        <v>2019</v>
      </c>
    </row>
    <row r="14" spans="1:20">
      <c r="A14" s="45" t="s">
        <v>170</v>
      </c>
      <c r="B14" s="45" t="s">
        <v>558</v>
      </c>
      <c r="C14" s="44">
        <v>9.8985990717720203</v>
      </c>
      <c r="D14" s="44">
        <v>10.977464325133194</v>
      </c>
      <c r="E14" s="44">
        <v>8.7958210695199419</v>
      </c>
      <c r="F14" s="44" t="s">
        <v>293</v>
      </c>
      <c r="G14" s="44">
        <v>2019</v>
      </c>
    </row>
    <row r="15" spans="1:20">
      <c r="A15" s="45" t="s">
        <v>205</v>
      </c>
      <c r="B15" s="45" t="s">
        <v>563</v>
      </c>
      <c r="C15" s="44">
        <v>10.000771403295552</v>
      </c>
      <c r="D15" s="44">
        <v>11.706055222906325</v>
      </c>
      <c r="E15" s="44">
        <v>8.4561951531763491</v>
      </c>
      <c r="F15" s="44" t="s">
        <v>293</v>
      </c>
      <c r="G15" s="44">
        <v>2017</v>
      </c>
    </row>
    <row r="16" spans="1:20">
      <c r="A16" s="45" t="s">
        <v>163</v>
      </c>
      <c r="B16" s="45" t="s">
        <v>557</v>
      </c>
      <c r="C16" s="44">
        <v>10.108514810233295</v>
      </c>
      <c r="D16" s="44">
        <v>9.4333799029447292</v>
      </c>
      <c r="E16" s="44">
        <v>10.793796267373214</v>
      </c>
      <c r="F16" s="44" t="s">
        <v>293</v>
      </c>
      <c r="G16" s="44">
        <v>2019</v>
      </c>
    </row>
    <row r="17" spans="1:19">
      <c r="A17" s="45" t="s">
        <v>212</v>
      </c>
      <c r="B17" s="45" t="s">
        <v>553</v>
      </c>
      <c r="C17" s="44">
        <v>10.400585063305405</v>
      </c>
      <c r="D17" s="44">
        <v>10.319970480166321</v>
      </c>
      <c r="E17" s="44">
        <v>10.383759009177778</v>
      </c>
      <c r="F17" s="44" t="s">
        <v>293</v>
      </c>
      <c r="G17" s="44">
        <v>2019</v>
      </c>
    </row>
    <row r="18" spans="1:19">
      <c r="A18" s="45" t="s">
        <v>121</v>
      </c>
      <c r="B18" s="45" t="s">
        <v>571</v>
      </c>
      <c r="C18" s="44">
        <v>11.33385210055684</v>
      </c>
      <c r="D18" s="44">
        <v>10.009135647054419</v>
      </c>
      <c r="E18" s="44">
        <v>12.478833213230278</v>
      </c>
      <c r="F18" s="44" t="s">
        <v>293</v>
      </c>
      <c r="G18" s="44">
        <v>2019</v>
      </c>
    </row>
    <row r="19" spans="1:19">
      <c r="A19" s="45" t="s">
        <v>156</v>
      </c>
      <c r="B19" s="45" t="s">
        <v>568</v>
      </c>
      <c r="C19" s="44">
        <v>11.870703758188258</v>
      </c>
      <c r="D19" s="44">
        <v>12.523244867142239</v>
      </c>
      <c r="E19" s="44">
        <v>11.272737660308671</v>
      </c>
      <c r="F19" s="44" t="s">
        <v>293</v>
      </c>
      <c r="G19" s="44">
        <v>2019</v>
      </c>
    </row>
    <row r="20" spans="1:19">
      <c r="A20" s="45" t="s">
        <v>135</v>
      </c>
      <c r="B20" s="45" t="s">
        <v>567</v>
      </c>
      <c r="C20" s="44">
        <v>12.757952300682382</v>
      </c>
      <c r="D20" s="44">
        <v>12.354817523451826</v>
      </c>
      <c r="E20" s="44">
        <v>13.101267504945413</v>
      </c>
      <c r="F20" s="44" t="s">
        <v>293</v>
      </c>
      <c r="G20" s="44">
        <v>2019</v>
      </c>
    </row>
    <row r="21" spans="1:19">
      <c r="A21" s="45" t="s">
        <v>226</v>
      </c>
      <c r="B21" s="45" t="s">
        <v>573</v>
      </c>
      <c r="C21" s="44">
        <v>12.894569722781036</v>
      </c>
      <c r="D21" s="44">
        <v>12.04745792856432</v>
      </c>
      <c r="E21" s="44">
        <v>13.605097039110161</v>
      </c>
      <c r="F21" s="44" t="s">
        <v>293</v>
      </c>
      <c r="G21" s="44">
        <v>2019</v>
      </c>
    </row>
    <row r="22" spans="1:19">
      <c r="A22" s="45" t="s">
        <v>142</v>
      </c>
      <c r="B22" s="45" t="s">
        <v>570</v>
      </c>
      <c r="C22" s="44">
        <v>13.527776533635111</v>
      </c>
      <c r="D22" s="44">
        <v>13.271318879689877</v>
      </c>
      <c r="E22" s="44">
        <v>13.776510240117592</v>
      </c>
      <c r="F22" s="44" t="s">
        <v>293</v>
      </c>
      <c r="G22" s="44">
        <v>2017</v>
      </c>
    </row>
    <row r="23" spans="1:19">
      <c r="A23" s="45" t="s">
        <v>198</v>
      </c>
      <c r="B23" s="45" t="s">
        <v>564</v>
      </c>
      <c r="C23" s="44">
        <v>13.746109741452107</v>
      </c>
      <c r="D23" s="44">
        <v>13.633253046338641</v>
      </c>
      <c r="E23" s="44">
        <v>13.870686927413299</v>
      </c>
      <c r="F23" s="44" t="s">
        <v>293</v>
      </c>
      <c r="G23" s="44">
        <v>2019</v>
      </c>
      <c r="I23" s="483" t="s">
        <v>621</v>
      </c>
    </row>
    <row r="24" spans="1:19" ht="51">
      <c r="A24" s="360" t="s">
        <v>380</v>
      </c>
      <c r="B24" s="369" t="s">
        <v>622</v>
      </c>
      <c r="C24" s="370">
        <f>AVERAGEIF($F$6:$F$23,$F$6,$C$6:$C$23)</f>
        <v>9.6815354869954007</v>
      </c>
      <c r="D24" s="370">
        <f>AVERAGEIF($F$6:$F$23,$F$6,$D$6:$D$23)</f>
        <v>10.027417422014906</v>
      </c>
      <c r="E24" s="370">
        <f>AVERAGEIF($F$6:$F$23,$F$6,$E$6:$E$23)</f>
        <v>9.3252539153417899</v>
      </c>
      <c r="F24" s="370"/>
      <c r="G24" s="370"/>
      <c r="P24"/>
      <c r="Q24"/>
      <c r="R24"/>
      <c r="S24"/>
    </row>
    <row r="25" spans="1:19">
      <c r="C25" s="44"/>
      <c r="D25" s="46"/>
      <c r="E25" s="46"/>
      <c r="F25" s="46"/>
    </row>
    <row r="50" spans="15:28">
      <c r="O50"/>
      <c r="P50"/>
      <c r="Q50"/>
      <c r="R50"/>
      <c r="S50"/>
      <c r="T50"/>
      <c r="U50"/>
      <c r="V50"/>
      <c r="W50"/>
      <c r="X50"/>
      <c r="Y50"/>
      <c r="Z50"/>
      <c r="AA50"/>
      <c r="AB50"/>
    </row>
    <row r="51" spans="15:28">
      <c r="O51"/>
      <c r="P51"/>
      <c r="Q51"/>
      <c r="R51"/>
      <c r="S51"/>
      <c r="T51"/>
      <c r="U51"/>
      <c r="V51"/>
      <c r="W51"/>
      <c r="X51"/>
      <c r="Y51"/>
      <c r="Z51"/>
      <c r="AA51"/>
      <c r="AB51"/>
    </row>
    <row r="52" spans="15:28">
      <c r="O52"/>
      <c r="P52"/>
      <c r="Q52"/>
      <c r="R52"/>
      <c r="S52"/>
      <c r="T52"/>
      <c r="U52"/>
      <c r="V52"/>
      <c r="W52"/>
      <c r="X52"/>
      <c r="Y52"/>
      <c r="Z52"/>
      <c r="AA52"/>
      <c r="AB52"/>
    </row>
    <row r="53" spans="15:28">
      <c r="O53"/>
      <c r="P53"/>
      <c r="Q53"/>
      <c r="R53"/>
      <c r="S53"/>
      <c r="T53"/>
      <c r="U53"/>
      <c r="V53"/>
      <c r="W53"/>
      <c r="X53"/>
      <c r="Y53"/>
      <c r="Z53"/>
      <c r="AA53"/>
      <c r="AB53"/>
    </row>
    <row r="54" spans="15:28">
      <c r="O54"/>
      <c r="P54"/>
      <c r="Q54"/>
      <c r="R54"/>
      <c r="S54"/>
      <c r="T54"/>
      <c r="U54"/>
      <c r="V54"/>
      <c r="W54"/>
      <c r="X54"/>
      <c r="Y54"/>
      <c r="Z54"/>
      <c r="AA54"/>
      <c r="AB54"/>
    </row>
    <row r="55" spans="15:28">
      <c r="O55"/>
      <c r="P55"/>
      <c r="Q55"/>
      <c r="R55"/>
      <c r="S55"/>
      <c r="T55"/>
      <c r="U55"/>
      <c r="V55"/>
      <c r="W55"/>
      <c r="X55"/>
      <c r="Y55"/>
      <c r="Z55"/>
      <c r="AA55"/>
      <c r="AB55"/>
    </row>
    <row r="56" spans="15:28">
      <c r="O56"/>
      <c r="P56"/>
      <c r="Q56"/>
      <c r="R56"/>
      <c r="S56"/>
      <c r="T56"/>
      <c r="U56"/>
      <c r="V56"/>
      <c r="W56"/>
      <c r="X56"/>
      <c r="Y56"/>
      <c r="Z56"/>
      <c r="AA56"/>
      <c r="AB56"/>
    </row>
    <row r="57" spans="15:28">
      <c r="O57"/>
      <c r="P57"/>
      <c r="Q57"/>
      <c r="R57"/>
      <c r="S57"/>
      <c r="T57"/>
      <c r="U57"/>
      <c r="V57"/>
      <c r="W57"/>
      <c r="X57"/>
      <c r="Y57"/>
      <c r="Z57"/>
      <c r="AA57"/>
      <c r="AB57"/>
    </row>
    <row r="58" spans="15:28">
      <c r="O58"/>
      <c r="P58"/>
      <c r="Q58"/>
      <c r="R58"/>
      <c r="S58"/>
      <c r="T58"/>
      <c r="U58"/>
      <c r="V58"/>
      <c r="W58"/>
      <c r="X58"/>
      <c r="Y58"/>
      <c r="Z58"/>
      <c r="AA58"/>
      <c r="AB58"/>
    </row>
    <row r="59" spans="15:28">
      <c r="O59"/>
      <c r="P59"/>
      <c r="Q59"/>
      <c r="R59"/>
      <c r="S59"/>
      <c r="T59"/>
      <c r="U59"/>
      <c r="V59"/>
      <c r="W59"/>
      <c r="X59"/>
      <c r="Y59"/>
      <c r="Z59"/>
      <c r="AA59"/>
      <c r="AB59"/>
    </row>
  </sheetData>
  <autoFilter ref="A3:G23" xr:uid="{98194E79-CD4E-4ED6-9A29-B770AE856087}"/>
  <pageMargins left="0.7" right="0.7" top="0.75" bottom="0.75" header="0.3" footer="0.3"/>
  <pageSetup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602E2E-BECC-4EFA-BCB6-605B7BFC6E1D}">
  <sheetPr codeName="Sheet8"/>
  <dimension ref="A1:S103"/>
  <sheetViews>
    <sheetView topLeftCell="A25" zoomScale="75" zoomScaleNormal="100" workbookViewId="0">
      <selection activeCell="U65" sqref="U65"/>
    </sheetView>
  </sheetViews>
  <sheetFormatPr defaultColWidth="12" defaultRowHeight="11.25"/>
  <cols>
    <col min="2" max="2" width="8.6640625" customWidth="1"/>
    <col min="3" max="3" width="14.5" customWidth="1"/>
    <col min="10" max="10" width="12" customWidth="1"/>
  </cols>
  <sheetData>
    <row r="1" spans="1:19" ht="12">
      <c r="A1" s="57" t="s">
        <v>623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</row>
    <row r="2" spans="1:19" ht="33.75" customHeight="1">
      <c r="A2" s="263" t="s">
        <v>277</v>
      </c>
      <c r="B2" s="264" t="s">
        <v>618</v>
      </c>
      <c r="C2" s="264" t="s">
        <v>624</v>
      </c>
      <c r="D2" s="264" t="s">
        <v>625</v>
      </c>
      <c r="E2" s="264" t="s">
        <v>626</v>
      </c>
      <c r="F2" s="264" t="s">
        <v>627</v>
      </c>
      <c r="G2" s="264" t="s">
        <v>628</v>
      </c>
      <c r="H2" s="264" t="s">
        <v>629</v>
      </c>
      <c r="I2" s="264" t="s">
        <v>625</v>
      </c>
      <c r="J2" s="264" t="s">
        <v>626</v>
      </c>
      <c r="K2" s="264" t="s">
        <v>627</v>
      </c>
      <c r="L2" s="264" t="s">
        <v>628</v>
      </c>
      <c r="M2" s="264" t="s">
        <v>629</v>
      </c>
      <c r="N2" s="264" t="s">
        <v>625</v>
      </c>
      <c r="O2" s="264" t="s">
        <v>626</v>
      </c>
      <c r="P2" s="264" t="s">
        <v>627</v>
      </c>
      <c r="Q2" s="264" t="s">
        <v>628</v>
      </c>
      <c r="R2" s="265" t="s">
        <v>629</v>
      </c>
      <c r="S2" s="54"/>
    </row>
    <row r="3" spans="1:19" ht="12">
      <c r="A3" s="56" t="s">
        <v>226</v>
      </c>
      <c r="B3" s="56" t="s">
        <v>573</v>
      </c>
      <c r="C3" s="56" t="s">
        <v>630</v>
      </c>
      <c r="D3" s="58">
        <v>5.8938983880003473E-2</v>
      </c>
      <c r="E3" s="58">
        <v>5.4147565430773953E-3</v>
      </c>
      <c r="F3" s="58">
        <v>1.583002595926998E-2</v>
      </c>
      <c r="G3" s="58">
        <v>9.0174929184058325E-2</v>
      </c>
      <c r="H3" s="58">
        <v>0.82964130443359085</v>
      </c>
      <c r="I3" s="58">
        <v>1.7247693877849996E-2</v>
      </c>
      <c r="J3" s="58">
        <v>1.7579755934388451E-3</v>
      </c>
      <c r="K3" s="58">
        <v>7.9548395603107717E-3</v>
      </c>
      <c r="L3" s="58">
        <v>5.6680063091790737E-2</v>
      </c>
      <c r="M3" s="58">
        <v>0.91635942787660962</v>
      </c>
      <c r="N3" s="58">
        <v>8.7193505578041286E-2</v>
      </c>
      <c r="O3" s="58">
        <v>7.8929863287519747E-3</v>
      </c>
      <c r="P3" s="58">
        <v>2.1167102959621667E-2</v>
      </c>
      <c r="Q3" s="58">
        <v>0.11287466864349846</v>
      </c>
      <c r="R3" s="58">
        <v>0.77087173649008656</v>
      </c>
    </row>
    <row r="4" spans="1:19" ht="12">
      <c r="A4" s="56" t="s">
        <v>142</v>
      </c>
      <c r="B4" s="56" t="s">
        <v>570</v>
      </c>
      <c r="C4" s="56" t="s">
        <v>631</v>
      </c>
      <c r="D4" s="58">
        <v>6.7633637284042508E-2</v>
      </c>
      <c r="E4" s="58">
        <v>3.4525571999915461E-3</v>
      </c>
      <c r="F4" s="58">
        <v>0.27472084583994894</v>
      </c>
      <c r="G4" s="58">
        <v>0.13625209436718827</v>
      </c>
      <c r="H4" s="58">
        <v>0.51794086530882877</v>
      </c>
      <c r="I4" s="58">
        <v>2.934555563617201E-2</v>
      </c>
      <c r="J4" s="58">
        <v>2.375215277751256E-3</v>
      </c>
      <c r="K4" s="58">
        <v>0.16848180974602001</v>
      </c>
      <c r="L4" s="58">
        <v>0.12987596946588206</v>
      </c>
      <c r="M4" s="58">
        <v>0.66992144987417468</v>
      </c>
      <c r="N4" s="58">
        <v>9.5999660508671175E-2</v>
      </c>
      <c r="O4" s="58">
        <v>4.2507143463377389E-3</v>
      </c>
      <c r="P4" s="58">
        <v>0.35342886242113897</v>
      </c>
      <c r="Q4" s="58">
        <v>0.14097589611565342</v>
      </c>
      <c r="R4" s="58">
        <v>0.40534486660819868</v>
      </c>
    </row>
    <row r="5" spans="1:19" ht="12">
      <c r="A5" s="56" t="s">
        <v>135</v>
      </c>
      <c r="B5" s="56" t="s">
        <v>567</v>
      </c>
      <c r="C5" s="56" t="s">
        <v>632</v>
      </c>
      <c r="D5" s="58">
        <v>7.9240573260078162E-2</v>
      </c>
      <c r="E5" s="58">
        <v>2.4097715148592991E-3</v>
      </c>
      <c r="F5" s="58">
        <v>7.2525797924465341E-3</v>
      </c>
      <c r="G5" s="58">
        <v>2.8777020183301361E-2</v>
      </c>
      <c r="H5" s="58">
        <v>0.88232005524931467</v>
      </c>
      <c r="I5" s="58">
        <v>3.5869788135867144E-2</v>
      </c>
      <c r="J5" s="58">
        <v>2.3243061885500974E-3</v>
      </c>
      <c r="K5" s="58">
        <v>7.3583385006891489E-3</v>
      </c>
      <c r="L5" s="58">
        <v>2.7834507584355669E-2</v>
      </c>
      <c r="M5" s="58">
        <v>0.92661305959053797</v>
      </c>
      <c r="N5" s="58">
        <v>0.11218748693921315</v>
      </c>
      <c r="O5" s="58">
        <v>2.4746958347765941E-3</v>
      </c>
      <c r="P5" s="58">
        <v>7.1722394660884425E-3</v>
      </c>
      <c r="Q5" s="58">
        <v>2.9493006328122753E-2</v>
      </c>
      <c r="R5" s="58">
        <v>0.84867257143179908</v>
      </c>
    </row>
    <row r="6" spans="1:19" ht="12">
      <c r="A6" s="56" t="s">
        <v>374</v>
      </c>
      <c r="B6" s="56" t="s">
        <v>560</v>
      </c>
      <c r="C6" s="56" t="s">
        <v>633</v>
      </c>
      <c r="D6" s="58">
        <v>9.5664559162077001E-2</v>
      </c>
      <c r="E6" s="58">
        <v>2.4651606294101E-2</v>
      </c>
      <c r="F6" s="58">
        <v>0.53421462758178984</v>
      </c>
      <c r="G6" s="58">
        <v>3.866727530241143E-2</v>
      </c>
      <c r="H6" s="58">
        <v>0.30680193165962077</v>
      </c>
      <c r="I6" s="58">
        <v>0.11144888019081961</v>
      </c>
      <c r="J6" s="58">
        <v>2.220194451571289E-2</v>
      </c>
      <c r="K6" s="58">
        <v>0.40263962302844408</v>
      </c>
      <c r="L6" s="58">
        <v>2.8577733060521582E-2</v>
      </c>
      <c r="M6" s="58">
        <v>0.43513181920450184</v>
      </c>
      <c r="N6" s="58">
        <v>8.2889535955478391E-2</v>
      </c>
      <c r="O6" s="58">
        <v>2.6634237413313458E-2</v>
      </c>
      <c r="P6" s="58">
        <v>0.64070471565821119</v>
      </c>
      <c r="Q6" s="58">
        <v>4.6833235437750087E-2</v>
      </c>
      <c r="R6" s="58">
        <v>0.2029382755352469</v>
      </c>
    </row>
    <row r="7" spans="1:19" ht="12">
      <c r="A7" s="56" t="s">
        <v>198</v>
      </c>
      <c r="B7" s="56" t="s">
        <v>564</v>
      </c>
      <c r="C7" s="56" t="s">
        <v>634</v>
      </c>
      <c r="D7" s="58">
        <v>0.10905076149115607</v>
      </c>
      <c r="E7" s="58">
        <v>1.4207164116133694E-2</v>
      </c>
      <c r="F7" s="58">
        <v>0.27968577311645015</v>
      </c>
      <c r="G7" s="58">
        <v>9.1539445746334713E-2</v>
      </c>
      <c r="H7" s="58">
        <v>0.50551685552992542</v>
      </c>
      <c r="I7" s="58">
        <v>6.6129355470945603E-2</v>
      </c>
      <c r="J7" s="58">
        <v>1.3357836548565732E-2</v>
      </c>
      <c r="K7" s="58">
        <v>0.22304605594357746</v>
      </c>
      <c r="L7" s="58">
        <v>8.5645579890419765E-2</v>
      </c>
      <c r="M7" s="58">
        <v>0.61182117214649145</v>
      </c>
      <c r="N7" s="58">
        <v>0.14698145724540967</v>
      </c>
      <c r="O7" s="58">
        <v>1.4957735650205806E-2</v>
      </c>
      <c r="P7" s="58">
        <v>0.3297396757933474</v>
      </c>
      <c r="Q7" s="58">
        <v>9.6747999084308478E-2</v>
      </c>
      <c r="R7" s="58">
        <v>0.41157313222672864</v>
      </c>
    </row>
    <row r="8" spans="1:19" ht="12">
      <c r="A8" s="56" t="s">
        <v>377</v>
      </c>
      <c r="B8" s="56" t="s">
        <v>555</v>
      </c>
      <c r="C8" s="56" t="s">
        <v>635</v>
      </c>
      <c r="D8" s="58">
        <v>0.14022622265303816</v>
      </c>
      <c r="E8" s="58">
        <v>0.43261973398329456</v>
      </c>
      <c r="F8" s="58">
        <v>0.14621221052736122</v>
      </c>
      <c r="G8" s="58">
        <v>9.3988985726899066E-2</v>
      </c>
      <c r="H8" s="58">
        <v>0.18695284710940696</v>
      </c>
      <c r="I8" s="58">
        <v>0.17331341395940347</v>
      </c>
      <c r="J8" s="58">
        <v>0.35786002571992492</v>
      </c>
      <c r="K8" s="58">
        <v>0.13354189238751324</v>
      </c>
      <c r="L8" s="58">
        <v>0.11078661624800124</v>
      </c>
      <c r="M8" s="58">
        <v>0.22449805168515713</v>
      </c>
      <c r="N8" s="58">
        <v>0.11328478884605936</v>
      </c>
      <c r="O8" s="58">
        <v>0.48942413737614515</v>
      </c>
      <c r="P8" s="58">
        <v>0.15603587752613768</v>
      </c>
      <c r="Q8" s="58">
        <v>8.1740919779109578E-2</v>
      </c>
      <c r="R8" s="58">
        <v>0.15951427647254823</v>
      </c>
    </row>
    <row r="9" spans="1:19" ht="12">
      <c r="A9" s="56" t="s">
        <v>121</v>
      </c>
      <c r="B9" s="56" t="s">
        <v>571</v>
      </c>
      <c r="C9" s="56" t="s">
        <v>636</v>
      </c>
      <c r="D9" s="58">
        <v>0.14500348886878403</v>
      </c>
      <c r="E9" s="58">
        <v>3.6236478975254227E-3</v>
      </c>
      <c r="F9" s="58">
        <v>1.2602112423821948E-2</v>
      </c>
      <c r="G9" s="58">
        <v>0.11125379066256672</v>
      </c>
      <c r="H9" s="58">
        <v>0.72751696014730194</v>
      </c>
      <c r="I9" s="58">
        <v>0.16113363579531159</v>
      </c>
      <c r="J9" s="58">
        <v>5.7249878729866976E-3</v>
      </c>
      <c r="K9" s="58">
        <v>1.1961644915863184E-2</v>
      </c>
      <c r="L9" s="58">
        <v>9.2510304718770003E-2</v>
      </c>
      <c r="M9" s="58">
        <v>0.72866942669706858</v>
      </c>
      <c r="N9" s="58">
        <v>0.13383529745617431</v>
      </c>
      <c r="O9" s="58">
        <v>2.1687220883671032E-3</v>
      </c>
      <c r="P9" s="58">
        <v>1.3045559328243944E-2</v>
      </c>
      <c r="Q9" s="58">
        <v>0.12423140578990427</v>
      </c>
      <c r="R9" s="58">
        <v>0.72671901533731043</v>
      </c>
    </row>
    <row r="10" spans="1:19" ht="12">
      <c r="A10" s="56" t="s">
        <v>163</v>
      </c>
      <c r="B10" s="56" t="s">
        <v>557</v>
      </c>
      <c r="C10" s="56" t="s">
        <v>637</v>
      </c>
      <c r="D10" s="58">
        <v>0.19053605532972739</v>
      </c>
      <c r="E10" s="58">
        <v>5.5055627475486285E-2</v>
      </c>
      <c r="F10" s="58">
        <v>0.18120728547998513</v>
      </c>
      <c r="G10" s="58">
        <v>0.13318888022399189</v>
      </c>
      <c r="H10" s="58">
        <v>0.4400121514908093</v>
      </c>
      <c r="I10" s="58">
        <v>0.18943552853527673</v>
      </c>
      <c r="J10" s="58">
        <v>4.8836227070599425E-2</v>
      </c>
      <c r="K10" s="58">
        <v>0.13609466671138376</v>
      </c>
      <c r="L10" s="58">
        <v>0.13858821863693549</v>
      </c>
      <c r="M10" s="58">
        <v>0.48704535904580459</v>
      </c>
      <c r="N10" s="58">
        <v>0.19144212992914955</v>
      </c>
      <c r="O10" s="58">
        <v>6.0176121368882896E-2</v>
      </c>
      <c r="P10" s="58">
        <v>0.21834895089490963</v>
      </c>
      <c r="Q10" s="58">
        <v>0.12874355148295513</v>
      </c>
      <c r="R10" s="58">
        <v>0.40128924632410279</v>
      </c>
    </row>
    <row r="11" spans="1:19" ht="12">
      <c r="A11" s="56" t="s">
        <v>156</v>
      </c>
      <c r="B11" s="56" t="s">
        <v>568</v>
      </c>
      <c r="C11" s="56" t="s">
        <v>638</v>
      </c>
      <c r="D11" s="58">
        <v>0.19414041293802428</v>
      </c>
      <c r="E11" s="58">
        <v>2.0946360086160076E-2</v>
      </c>
      <c r="F11" s="58">
        <v>0.21020086510340966</v>
      </c>
      <c r="G11" s="58">
        <v>0.14382081501847538</v>
      </c>
      <c r="H11" s="58">
        <v>0.43089154685393061</v>
      </c>
      <c r="I11" s="58">
        <v>9.372969650283812E-2</v>
      </c>
      <c r="J11" s="58">
        <v>2.079856207472075E-2</v>
      </c>
      <c r="K11" s="58">
        <v>0.15285348023825363</v>
      </c>
      <c r="L11" s="58">
        <v>0.17643374300198028</v>
      </c>
      <c r="M11" s="58">
        <v>0.55618451818220715</v>
      </c>
      <c r="N11" s="58">
        <v>0.27633737057832497</v>
      </c>
      <c r="O11" s="58">
        <v>2.1067348635160688E-2</v>
      </c>
      <c r="P11" s="58">
        <v>0.25714585993955275</v>
      </c>
      <c r="Q11" s="58">
        <v>0.11712363014462113</v>
      </c>
      <c r="R11" s="58">
        <v>0.32832579070234047</v>
      </c>
    </row>
    <row r="12" spans="1:19" ht="12">
      <c r="A12" s="56" t="s">
        <v>212</v>
      </c>
      <c r="B12" s="56" t="s">
        <v>553</v>
      </c>
      <c r="C12" s="56" t="s">
        <v>639</v>
      </c>
      <c r="D12" s="58">
        <v>0.22015541132537705</v>
      </c>
      <c r="E12" s="58">
        <v>3.5231245587322074E-2</v>
      </c>
      <c r="F12" s="58">
        <v>0.34013771808198434</v>
      </c>
      <c r="G12" s="58">
        <v>0.10249534276405892</v>
      </c>
      <c r="H12" s="58">
        <v>0.30198028224125761</v>
      </c>
      <c r="I12" s="58">
        <v>0.17590449665921365</v>
      </c>
      <c r="J12" s="58">
        <v>2.2986702231985234E-2</v>
      </c>
      <c r="K12" s="58">
        <v>0.30566560755240002</v>
      </c>
      <c r="L12" s="58">
        <v>0.11739170229736262</v>
      </c>
      <c r="M12" s="58">
        <v>0.37805149125903847</v>
      </c>
      <c r="N12" s="58">
        <v>0.26231836510948964</v>
      </c>
      <c r="O12" s="58">
        <v>4.6898035290844242E-2</v>
      </c>
      <c r="P12" s="58">
        <v>0.37298327650862334</v>
      </c>
      <c r="Q12" s="58">
        <v>8.8301861718694918E-2</v>
      </c>
      <c r="R12" s="58">
        <v>0.22949846137234786</v>
      </c>
    </row>
    <row r="13" spans="1:19" ht="12">
      <c r="A13" s="56" t="s">
        <v>128</v>
      </c>
      <c r="B13" s="56" t="s">
        <v>554</v>
      </c>
      <c r="C13" s="56" t="s">
        <v>640</v>
      </c>
      <c r="D13" s="58">
        <v>0.25073880432353346</v>
      </c>
      <c r="E13" s="58">
        <v>0.12177625759362448</v>
      </c>
      <c r="F13" s="58">
        <v>0.12397011572383693</v>
      </c>
      <c r="G13" s="58">
        <v>7.4621483925163878E-2</v>
      </c>
      <c r="H13" s="58">
        <v>0.42889333843384125</v>
      </c>
      <c r="I13" s="58">
        <v>0.12110989060608243</v>
      </c>
      <c r="J13" s="58">
        <v>0.10584808838912607</v>
      </c>
      <c r="K13" s="58">
        <v>0.13388409857761699</v>
      </c>
      <c r="L13" s="58">
        <v>8.3456073230802508E-2</v>
      </c>
      <c r="M13" s="58">
        <v>0.555701849196372</v>
      </c>
      <c r="N13" s="58">
        <v>0.36763134807023046</v>
      </c>
      <c r="O13" s="58">
        <v>0.13613944372353315</v>
      </c>
      <c r="P13" s="58">
        <v>0.11503020686241239</v>
      </c>
      <c r="Q13" s="58">
        <v>6.6654915454610997E-2</v>
      </c>
      <c r="R13" s="58">
        <v>0.31454408588921301</v>
      </c>
    </row>
    <row r="14" spans="1:19" ht="12">
      <c r="A14" s="56" t="s">
        <v>170</v>
      </c>
      <c r="B14" s="56" t="s">
        <v>558</v>
      </c>
      <c r="C14" s="56" t="s">
        <v>641</v>
      </c>
      <c r="D14" s="58">
        <v>0.25874897083041482</v>
      </c>
      <c r="E14" s="58">
        <v>2.3240852384299626E-2</v>
      </c>
      <c r="F14" s="58">
        <v>0.21070935472997615</v>
      </c>
      <c r="G14" s="58">
        <v>9.550565021095353E-2</v>
      </c>
      <c r="H14" s="58">
        <v>0.41179517184435588</v>
      </c>
      <c r="I14" s="58">
        <v>0.15293976445033614</v>
      </c>
      <c r="J14" s="58">
        <v>2.1085334176489612E-2</v>
      </c>
      <c r="K14" s="58">
        <v>0.19505687605011368</v>
      </c>
      <c r="L14" s="58">
        <v>0.10544206442414084</v>
      </c>
      <c r="M14" s="58">
        <v>0.52547596089891968</v>
      </c>
      <c r="N14" s="58">
        <v>0.35816188161717705</v>
      </c>
      <c r="O14" s="58">
        <v>2.5266066887114413E-2</v>
      </c>
      <c r="P14" s="58">
        <v>0.22541562198051507</v>
      </c>
      <c r="Q14" s="58">
        <v>8.6169904357539018E-2</v>
      </c>
      <c r="R14" s="58">
        <v>0.30498652515765445</v>
      </c>
    </row>
    <row r="15" spans="1:19" ht="12">
      <c r="A15" s="56" t="s">
        <v>205</v>
      </c>
      <c r="B15" s="56" t="s">
        <v>563</v>
      </c>
      <c r="C15" s="56" t="s">
        <v>642</v>
      </c>
      <c r="D15" s="58">
        <v>0.2636644664112392</v>
      </c>
      <c r="E15" s="58">
        <v>0.10586417768873668</v>
      </c>
      <c r="F15" s="58">
        <v>0.17073998798500312</v>
      </c>
      <c r="G15" s="58">
        <v>0.10415201748703362</v>
      </c>
      <c r="H15" s="58">
        <v>0.35557935042798738</v>
      </c>
      <c r="I15" s="58">
        <v>0.1593721282164266</v>
      </c>
      <c r="J15" s="58">
        <v>8.4983450971572394E-2</v>
      </c>
      <c r="K15" s="58">
        <v>0.17006575399312779</v>
      </c>
      <c r="L15" s="58">
        <v>0.11450740879602889</v>
      </c>
      <c r="M15" s="58">
        <v>0.47107125802284433</v>
      </c>
      <c r="N15" s="58">
        <v>0.35475651780407685</v>
      </c>
      <c r="O15" s="58">
        <v>0.12410202971279211</v>
      </c>
      <c r="P15" s="58">
        <v>0.1713288841446039</v>
      </c>
      <c r="Q15" s="58">
        <v>9.5107308607749186E-2</v>
      </c>
      <c r="R15" s="58">
        <v>0.25470525973077796</v>
      </c>
    </row>
    <row r="16" spans="1:19" ht="10.5" customHeight="1">
      <c r="A16" s="56" t="s">
        <v>184</v>
      </c>
      <c r="B16" s="56" t="s">
        <v>556</v>
      </c>
      <c r="C16" s="56" t="s">
        <v>643</v>
      </c>
      <c r="D16" s="58">
        <v>0.31451229859311741</v>
      </c>
      <c r="E16" s="58">
        <v>0.10476139086576214</v>
      </c>
      <c r="F16" s="58">
        <v>0.18751313572719053</v>
      </c>
      <c r="G16" s="58">
        <v>9.8975766125536269E-2</v>
      </c>
      <c r="H16" s="58">
        <v>0.29423740868839365</v>
      </c>
      <c r="I16" s="58">
        <v>0.20020870870807969</v>
      </c>
      <c r="J16" s="58">
        <v>8.3559937144410762E-2</v>
      </c>
      <c r="K16" s="58">
        <v>0.1939061832991979</v>
      </c>
      <c r="L16" s="58">
        <v>0.11551264547713314</v>
      </c>
      <c r="M16" s="58">
        <v>0.40681252537117851</v>
      </c>
      <c r="N16" s="58">
        <v>0.41124718786622444</v>
      </c>
      <c r="O16" s="58">
        <v>0.1227041368479887</v>
      </c>
      <c r="P16" s="58">
        <v>0.18210271292579083</v>
      </c>
      <c r="Q16" s="58">
        <v>8.4980639685427461E-2</v>
      </c>
      <c r="R16" s="58">
        <v>0.19896532267456857</v>
      </c>
    </row>
    <row r="17" spans="1:18" ht="12">
      <c r="A17" s="56" t="s">
        <v>149</v>
      </c>
      <c r="B17" s="56" t="s">
        <v>565</v>
      </c>
      <c r="C17" s="56" t="s">
        <v>644</v>
      </c>
      <c r="D17" s="58">
        <v>0.40017918095439342</v>
      </c>
      <c r="E17" s="58">
        <v>5.8028297630532633E-2</v>
      </c>
      <c r="F17" s="58">
        <v>9.4080319505448928E-2</v>
      </c>
      <c r="G17" s="58">
        <v>5.4603564877147459E-2</v>
      </c>
      <c r="H17" s="58">
        <v>0.39310863703247756</v>
      </c>
      <c r="I17" s="58">
        <v>0.30012696261535959</v>
      </c>
      <c r="J17" s="58">
        <v>5.8004876360067292E-2</v>
      </c>
      <c r="K17" s="58">
        <v>0.10276002709322773</v>
      </c>
      <c r="L17" s="58">
        <v>6.6937022683862035E-2</v>
      </c>
      <c r="M17" s="58">
        <v>0.47217111124748334</v>
      </c>
      <c r="N17" s="58">
        <v>0.48125107794991984</v>
      </c>
      <c r="O17" s="58">
        <v>5.8047275788720376E-2</v>
      </c>
      <c r="P17" s="58">
        <v>8.704718849456794E-2</v>
      </c>
      <c r="Q17" s="58">
        <v>4.4609815238169759E-2</v>
      </c>
      <c r="R17" s="58">
        <v>0.32904464252862209</v>
      </c>
    </row>
    <row r="18" spans="1:18" ht="10.5" customHeight="1">
      <c r="A18" s="56" t="s">
        <v>219</v>
      </c>
      <c r="B18" s="56" t="s">
        <v>562</v>
      </c>
      <c r="C18" s="56" t="s">
        <v>645</v>
      </c>
      <c r="D18" s="58">
        <v>0.40970134576026962</v>
      </c>
      <c r="E18" s="58">
        <v>4.3595621158307341E-2</v>
      </c>
      <c r="F18" s="58">
        <v>0.15391705988475529</v>
      </c>
      <c r="G18" s="58">
        <v>0.12400884585800509</v>
      </c>
      <c r="H18" s="58">
        <v>0.26877712733866266</v>
      </c>
      <c r="I18" s="58">
        <v>0.38029569712461203</v>
      </c>
      <c r="J18" s="58">
        <v>3.486920326214954E-2</v>
      </c>
      <c r="K18" s="58">
        <v>0.14320345780392052</v>
      </c>
      <c r="L18" s="58">
        <v>0.11472165842850357</v>
      </c>
      <c r="M18" s="58">
        <v>0.32690998338081434</v>
      </c>
      <c r="N18" s="58">
        <v>0.43221856847917339</v>
      </c>
      <c r="O18" s="58">
        <v>5.0277830339972684E-2</v>
      </c>
      <c r="P18" s="58">
        <v>0.16212094503501628</v>
      </c>
      <c r="Q18" s="58">
        <v>0.13112046139736466</v>
      </c>
      <c r="R18" s="58">
        <v>0.22426219474847298</v>
      </c>
    </row>
    <row r="19" spans="1:18" ht="12">
      <c r="A19" s="56" t="s">
        <v>177</v>
      </c>
      <c r="B19" s="56" t="s">
        <v>549</v>
      </c>
      <c r="C19" s="56" t="s">
        <v>646</v>
      </c>
      <c r="D19" s="58">
        <v>0.51978719182233091</v>
      </c>
      <c r="E19" s="58">
        <v>0.11016362846523897</v>
      </c>
      <c r="F19" s="58">
        <v>0.1295387547217709</v>
      </c>
      <c r="G19" s="58">
        <v>5.3367406954522578E-2</v>
      </c>
      <c r="H19" s="58">
        <v>0.18714301803613664</v>
      </c>
      <c r="I19" s="58">
        <v>0.36165014388539829</v>
      </c>
      <c r="J19" s="58">
        <v>0.12824445742188323</v>
      </c>
      <c r="K19" s="58">
        <v>0.16332575794887666</v>
      </c>
      <c r="L19" s="58">
        <v>7.4816889120293828E-2</v>
      </c>
      <c r="M19" s="58">
        <v>0.27196275162354799</v>
      </c>
      <c r="N19" s="58">
        <v>0.68317261733842682</v>
      </c>
      <c r="O19" s="58">
        <v>9.1482718638572602E-2</v>
      </c>
      <c r="P19" s="58">
        <v>9.4630401674887232E-2</v>
      </c>
      <c r="Q19" s="58">
        <v>3.1206042388313593E-2</v>
      </c>
      <c r="R19" s="58">
        <v>9.9508219959799749E-2</v>
      </c>
    </row>
    <row r="20" spans="1:18" ht="12">
      <c r="A20" s="56" t="s">
        <v>376</v>
      </c>
      <c r="B20" s="56" t="s">
        <v>550</v>
      </c>
      <c r="C20" s="56" t="s">
        <v>647</v>
      </c>
      <c r="D20" s="58">
        <v>0.72118963007201031</v>
      </c>
      <c r="E20" s="58">
        <v>6.00760475462081E-2</v>
      </c>
      <c r="F20" s="58">
        <v>7.0388267106877067E-2</v>
      </c>
      <c r="G20" s="58">
        <v>3.8246367883655097E-2</v>
      </c>
      <c r="H20" s="58">
        <v>0.11009968739124942</v>
      </c>
      <c r="I20" s="58">
        <v>0.68583325324138955</v>
      </c>
      <c r="J20" s="58">
        <v>5.4079213762883604E-2</v>
      </c>
      <c r="K20" s="58">
        <v>7.4273407667273417E-2</v>
      </c>
      <c r="L20" s="58">
        <v>4.6404975314368491E-2</v>
      </c>
      <c r="M20" s="58">
        <v>0.13940915001408494</v>
      </c>
      <c r="N20" s="58">
        <v>0.75279619272590137</v>
      </c>
      <c r="O20" s="58">
        <v>6.5436871241623118E-2</v>
      </c>
      <c r="P20" s="58">
        <v>6.6915175417374795E-2</v>
      </c>
      <c r="Q20" s="58">
        <v>3.0953043169907435E-2</v>
      </c>
      <c r="R20" s="58">
        <v>8.3898717445193283E-2</v>
      </c>
    </row>
    <row r="21" spans="1:18" ht="12">
      <c r="A21" s="56" t="s">
        <v>191</v>
      </c>
      <c r="B21" s="56" t="s">
        <v>552</v>
      </c>
      <c r="C21" s="56" t="s">
        <v>648</v>
      </c>
      <c r="D21" s="58">
        <v>0.78594383656041766</v>
      </c>
      <c r="E21" s="58">
        <v>3.0199923291051811E-2</v>
      </c>
      <c r="F21" s="58">
        <v>6.0853841103829631E-2</v>
      </c>
      <c r="G21" s="58">
        <v>3.3023886459937701E-2</v>
      </c>
      <c r="H21" s="58">
        <v>8.9978512584763193E-2</v>
      </c>
      <c r="I21" s="58">
        <v>0.66396312923583756</v>
      </c>
      <c r="J21" s="58">
        <v>4.289578691500251E-2</v>
      </c>
      <c r="K21" s="58">
        <v>8.7369787522540765E-2</v>
      </c>
      <c r="L21" s="58">
        <v>5.2682677990763982E-2</v>
      </c>
      <c r="M21" s="58">
        <v>0.15308861833585519</v>
      </c>
      <c r="N21" s="58">
        <v>0.89439548997350182</v>
      </c>
      <c r="O21" s="58">
        <v>1.8912175976546375E-2</v>
      </c>
      <c r="P21" s="58">
        <v>3.7278816052778163E-2</v>
      </c>
      <c r="Q21" s="58">
        <v>1.5545479485725711E-2</v>
      </c>
      <c r="R21" s="58">
        <v>3.3868038511447929E-2</v>
      </c>
    </row>
    <row r="22" spans="1:18" ht="12">
      <c r="A22" s="251" t="s">
        <v>379</v>
      </c>
      <c r="B22" s="251" t="s">
        <v>559</v>
      </c>
      <c r="C22" s="251" t="s">
        <v>649</v>
      </c>
      <c r="D22" s="258">
        <v>0.78871422388529289</v>
      </c>
      <c r="E22" s="258">
        <v>0.11773677595340415</v>
      </c>
      <c r="F22" s="258">
        <v>5.835142002488225E-2</v>
      </c>
      <c r="G22" s="258">
        <v>6.3329771892083331E-3</v>
      </c>
      <c r="H22" s="258">
        <v>2.8864602947212381E-2</v>
      </c>
      <c r="I22" s="258">
        <v>0.75971759660568461</v>
      </c>
      <c r="J22" s="258">
        <v>0.12634168225436071</v>
      </c>
      <c r="K22" s="258">
        <v>7.1222835591647993E-2</v>
      </c>
      <c r="L22" s="258">
        <v>9.9860090940888657E-3</v>
      </c>
      <c r="M22" s="258">
        <v>3.2731876454217823E-2</v>
      </c>
      <c r="N22" s="258">
        <v>0.80406303258536249</v>
      </c>
      <c r="O22" s="258">
        <v>0.11481753501416447</v>
      </c>
      <c r="P22" s="258">
        <v>5.0485051454303709E-2</v>
      </c>
      <c r="Q22" s="258">
        <v>3.7964740544970121E-3</v>
      </c>
      <c r="R22" s="258">
        <v>2.6837906891672314E-2</v>
      </c>
    </row>
    <row r="33" spans="7:7">
      <c r="G33" t="s">
        <v>650</v>
      </c>
    </row>
    <row r="53" spans="7:7">
      <c r="G53" t="s">
        <v>119</v>
      </c>
    </row>
    <row r="79" spans="7:7">
      <c r="G79" t="s">
        <v>120</v>
      </c>
    </row>
    <row r="98" spans="8:8">
      <c r="H98" s="48" t="s">
        <v>651</v>
      </c>
    </row>
    <row r="99" spans="8:8">
      <c r="H99" s="48" t="s">
        <v>652</v>
      </c>
    </row>
    <row r="100" spans="8:8">
      <c r="H100" s="48" t="s">
        <v>653</v>
      </c>
    </row>
    <row r="101" spans="8:8">
      <c r="H101" s="48" t="s">
        <v>654</v>
      </c>
    </row>
    <row r="102" spans="8:8">
      <c r="H102" s="48" t="s">
        <v>655</v>
      </c>
    </row>
    <row r="103" spans="8:8">
      <c r="H103" s="48"/>
    </row>
  </sheetData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CA1950-D681-4E35-9029-E98A7F08D9EF}">
  <sheetPr codeName="Sheet9"/>
  <dimension ref="A1:AH96"/>
  <sheetViews>
    <sheetView topLeftCell="A13" zoomScale="75" zoomScaleNormal="233" workbookViewId="0">
      <selection activeCell="M22" sqref="M22"/>
    </sheetView>
  </sheetViews>
  <sheetFormatPr defaultColWidth="8.6640625" defaultRowHeight="11.25"/>
  <cols>
    <col min="2" max="2" width="40.6640625" customWidth="1"/>
    <col min="3" max="34" width="9.1640625" bestFit="1" customWidth="1"/>
  </cols>
  <sheetData>
    <row r="1" spans="1:34" ht="15.75">
      <c r="A1" s="55"/>
      <c r="B1" s="66" t="s">
        <v>656</v>
      </c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  <c r="AB1" s="55"/>
      <c r="AC1" s="55"/>
      <c r="AD1" s="55"/>
      <c r="AE1" s="55"/>
      <c r="AF1" s="55"/>
      <c r="AG1" s="55"/>
      <c r="AH1" s="55"/>
    </row>
    <row r="2" spans="1:34" ht="12">
      <c r="A2" s="629" t="s">
        <v>657</v>
      </c>
      <c r="B2" s="627" t="s">
        <v>658</v>
      </c>
      <c r="C2" s="627" t="s">
        <v>604</v>
      </c>
      <c r="D2" s="627" t="s">
        <v>659</v>
      </c>
      <c r="E2" s="627"/>
      <c r="F2" s="627"/>
      <c r="G2" s="627"/>
      <c r="H2" s="627"/>
      <c r="I2" s="627"/>
      <c r="J2" s="627"/>
      <c r="K2" s="627"/>
      <c r="L2" s="627"/>
      <c r="M2" s="627"/>
      <c r="N2" s="627"/>
      <c r="O2" s="627"/>
      <c r="P2" s="627"/>
      <c r="Q2" s="627"/>
      <c r="R2" s="627"/>
      <c r="S2" s="627"/>
      <c r="T2" s="627"/>
      <c r="U2" s="627"/>
      <c r="V2" s="627"/>
      <c r="W2" s="627"/>
      <c r="X2" s="627"/>
      <c r="Y2" s="627"/>
      <c r="Z2" s="627"/>
      <c r="AA2" s="627"/>
      <c r="AB2" s="627"/>
      <c r="AC2" s="627"/>
      <c r="AD2" s="627"/>
      <c r="AE2" s="627"/>
      <c r="AF2" s="627"/>
      <c r="AG2" s="627"/>
      <c r="AH2" s="628"/>
    </row>
    <row r="3" spans="1:34" ht="12">
      <c r="A3" s="629"/>
      <c r="B3" s="627"/>
      <c r="C3" s="627"/>
      <c r="D3" s="120">
        <v>50</v>
      </c>
      <c r="E3" s="120">
        <v>51</v>
      </c>
      <c r="F3" s="120">
        <v>52</v>
      </c>
      <c r="G3" s="120">
        <v>53</v>
      </c>
      <c r="H3" s="120">
        <v>54</v>
      </c>
      <c r="I3" s="120">
        <v>55</v>
      </c>
      <c r="J3" s="120">
        <v>56</v>
      </c>
      <c r="K3" s="120">
        <v>57</v>
      </c>
      <c r="L3" s="120">
        <v>58</v>
      </c>
      <c r="M3" s="120">
        <v>59</v>
      </c>
      <c r="N3" s="120">
        <v>60</v>
      </c>
      <c r="O3" s="120">
        <v>61</v>
      </c>
      <c r="P3" s="120">
        <v>62</v>
      </c>
      <c r="Q3" s="120">
        <v>63</v>
      </c>
      <c r="R3" s="120">
        <v>64</v>
      </c>
      <c r="S3" s="120">
        <v>65</v>
      </c>
      <c r="T3" s="120">
        <v>66</v>
      </c>
      <c r="U3" s="120">
        <v>67</v>
      </c>
      <c r="V3" s="120">
        <v>68</v>
      </c>
      <c r="W3" s="120">
        <v>69</v>
      </c>
      <c r="X3" s="120">
        <v>70</v>
      </c>
      <c r="Y3" s="120">
        <v>71</v>
      </c>
      <c r="Z3" s="120">
        <v>72</v>
      </c>
      <c r="AA3" s="120">
        <v>73</v>
      </c>
      <c r="AB3" s="120">
        <v>74</v>
      </c>
      <c r="AC3" s="120">
        <v>75</v>
      </c>
      <c r="AD3" s="120">
        <v>76</v>
      </c>
      <c r="AE3" s="120">
        <v>77</v>
      </c>
      <c r="AF3" s="120">
        <v>78</v>
      </c>
      <c r="AG3" s="120">
        <v>79</v>
      </c>
      <c r="AH3" s="121">
        <v>80</v>
      </c>
    </row>
    <row r="4" spans="1:34" ht="12">
      <c r="A4" s="624" t="s">
        <v>660</v>
      </c>
      <c r="B4" s="123" t="s">
        <v>661</v>
      </c>
      <c r="C4" s="624">
        <v>2000</v>
      </c>
      <c r="D4" s="124">
        <v>0.4765543775935287</v>
      </c>
      <c r="E4" s="124">
        <v>0.48956521411891851</v>
      </c>
      <c r="F4" s="124">
        <v>0.48980929476852791</v>
      </c>
      <c r="G4" s="124">
        <v>0.45407866535260261</v>
      </c>
      <c r="H4" s="124">
        <v>0.43509485534587267</v>
      </c>
      <c r="I4" s="124">
        <v>0.43857300793526016</v>
      </c>
      <c r="J4" s="124">
        <v>0.40839059011250572</v>
      </c>
      <c r="K4" s="124">
        <v>0.39002304240805485</v>
      </c>
      <c r="L4" s="124">
        <v>0.38437802665433257</v>
      </c>
      <c r="M4" s="124">
        <v>0.35007640798857781</v>
      </c>
      <c r="N4" s="124">
        <v>0.3365253051626691</v>
      </c>
      <c r="O4" s="124">
        <v>0.31232187269822348</v>
      </c>
      <c r="P4" s="124">
        <v>0.29743364931423333</v>
      </c>
      <c r="Q4" s="124">
        <v>0.27271643387949901</v>
      </c>
      <c r="R4" s="124">
        <v>0.25448101894405672</v>
      </c>
      <c r="S4" s="124">
        <v>0.2166992390676345</v>
      </c>
      <c r="T4" s="124">
        <v>0.21171481535416622</v>
      </c>
      <c r="U4" s="124">
        <v>0.18904864750468584</v>
      </c>
      <c r="V4" s="124">
        <v>0.19384125155920492</v>
      </c>
      <c r="W4" s="124">
        <v>0.16116845067289118</v>
      </c>
      <c r="X4" s="124">
        <v>0.16066678136596249</v>
      </c>
      <c r="Y4" s="124">
        <v>0.13449285206382852</v>
      </c>
      <c r="Z4" s="124">
        <v>0.14459339387868372</v>
      </c>
      <c r="AA4" s="124">
        <v>0.1461672242754358</v>
      </c>
      <c r="AB4" s="124">
        <v>0.12011782647161305</v>
      </c>
      <c r="AC4" s="124">
        <v>0.12392256922184386</v>
      </c>
      <c r="AD4" s="124">
        <v>0.10867070810562161</v>
      </c>
      <c r="AE4" s="124">
        <v>7.8022012526678231E-2</v>
      </c>
      <c r="AF4" s="124">
        <v>0.11262193496660315</v>
      </c>
      <c r="AG4" s="124">
        <v>8.153964815666262E-2</v>
      </c>
      <c r="AH4" s="124">
        <v>6.5013544493234376E-2</v>
      </c>
    </row>
    <row r="5" spans="1:34" ht="12">
      <c r="A5" s="625"/>
      <c r="B5" s="56" t="s">
        <v>662</v>
      </c>
      <c r="C5" s="625"/>
      <c r="D5" s="125">
        <v>0.10738693989777487</v>
      </c>
      <c r="E5" s="125">
        <v>0.11327287000096017</v>
      </c>
      <c r="F5" s="125">
        <v>0.11333230337504969</v>
      </c>
      <c r="G5" s="125">
        <v>0.12897081200150048</v>
      </c>
      <c r="H5" s="125">
        <v>0.15192927563153791</v>
      </c>
      <c r="I5" s="125">
        <v>0.15617379840038639</v>
      </c>
      <c r="J5" s="125">
        <v>0.16831105651549047</v>
      </c>
      <c r="K5" s="125">
        <v>0.18042143512504205</v>
      </c>
      <c r="L5" s="125">
        <v>0.19910663783926172</v>
      </c>
      <c r="M5" s="125">
        <v>0.22642682785503801</v>
      </c>
      <c r="N5" s="125">
        <v>0.23315420223087069</v>
      </c>
      <c r="O5" s="125">
        <v>0.25715317501311563</v>
      </c>
      <c r="P5" s="125">
        <v>0.27855505891882903</v>
      </c>
      <c r="Q5" s="125">
        <v>0.29349871155619345</v>
      </c>
      <c r="R5" s="125">
        <v>0.33279010536586151</v>
      </c>
      <c r="S5" s="125">
        <v>0.35162860985317784</v>
      </c>
      <c r="T5" s="125">
        <v>0.39535832576582464</v>
      </c>
      <c r="U5" s="125">
        <v>0.41100069381089249</v>
      </c>
      <c r="V5" s="125">
        <v>0.41946075527980275</v>
      </c>
      <c r="W5" s="125">
        <v>0.44275745371968345</v>
      </c>
      <c r="X5" s="125">
        <v>0.44062598641294104</v>
      </c>
      <c r="Y5" s="125">
        <v>0.50108642566251704</v>
      </c>
      <c r="Z5" s="125">
        <v>0.47581741762847696</v>
      </c>
      <c r="AA5" s="125">
        <v>0.49492632649178164</v>
      </c>
      <c r="AB5" s="125">
        <v>0.49890002291026264</v>
      </c>
      <c r="AC5" s="125">
        <v>0.50655985457182007</v>
      </c>
      <c r="AD5" s="125">
        <v>0.54539088533004876</v>
      </c>
      <c r="AE5" s="125">
        <v>0.51123892861585729</v>
      </c>
      <c r="AF5" s="125">
        <v>0.52281279992262164</v>
      </c>
      <c r="AG5" s="125">
        <v>0.54377652986004743</v>
      </c>
      <c r="AH5" s="125">
        <v>0.55518979599233709</v>
      </c>
    </row>
    <row r="6" spans="1:34" ht="12">
      <c r="A6" s="625"/>
      <c r="B6" s="56" t="s">
        <v>663</v>
      </c>
      <c r="C6" s="625"/>
      <c r="D6" s="125">
        <v>0.12482320701918559</v>
      </c>
      <c r="E6" s="125">
        <v>0.12165289694317544</v>
      </c>
      <c r="F6" s="125">
        <v>0.11906699413224307</v>
      </c>
      <c r="G6" s="125">
        <v>0.12667269639808132</v>
      </c>
      <c r="H6" s="125">
        <v>0.12766903705065741</v>
      </c>
      <c r="I6" s="125">
        <v>0.12295228454391652</v>
      </c>
      <c r="J6" s="125">
        <v>0.13146532960503735</v>
      </c>
      <c r="K6" s="125">
        <v>0.13345031793010143</v>
      </c>
      <c r="L6" s="125">
        <v>0.13073059621538885</v>
      </c>
      <c r="M6" s="125">
        <v>0.13279018779144655</v>
      </c>
      <c r="N6" s="125">
        <v>0.11158661840965556</v>
      </c>
      <c r="O6" s="125">
        <v>0.13456992967699871</v>
      </c>
      <c r="P6" s="125">
        <v>0.11530935373417568</v>
      </c>
      <c r="Q6" s="125">
        <v>0.12994278571594023</v>
      </c>
      <c r="R6" s="125">
        <v>0.1191288747710566</v>
      </c>
      <c r="S6" s="125">
        <v>0.12488200091999395</v>
      </c>
      <c r="T6" s="125">
        <v>0.11921306864191313</v>
      </c>
      <c r="U6" s="125">
        <v>0.13651740490150877</v>
      </c>
      <c r="V6" s="125">
        <v>0.11155670314518296</v>
      </c>
      <c r="W6" s="125">
        <v>0.12360953744712204</v>
      </c>
      <c r="X6" s="125">
        <v>8.8215443121085133E-2</v>
      </c>
      <c r="Y6" s="125">
        <v>0.1082966846135472</v>
      </c>
      <c r="Z6" s="125">
        <v>9.4199633422084608E-2</v>
      </c>
      <c r="AA6" s="125">
        <v>8.2939591754705708E-2</v>
      </c>
      <c r="AB6" s="125">
        <v>0.10159547800870081</v>
      </c>
      <c r="AC6" s="125">
        <v>8.213558343052027E-2</v>
      </c>
      <c r="AD6" s="125">
        <v>8.8653998449896812E-2</v>
      </c>
      <c r="AE6" s="125">
        <v>9.6803147509294238E-2</v>
      </c>
      <c r="AF6" s="125">
        <v>7.8961155123068186E-2</v>
      </c>
      <c r="AG6" s="125">
        <v>8.2282701384914267E-2</v>
      </c>
      <c r="AH6" s="125">
        <v>4.6980676921543979E-2</v>
      </c>
    </row>
    <row r="7" spans="1:34" ht="12">
      <c r="A7" s="625"/>
      <c r="B7" s="56" t="s">
        <v>664</v>
      </c>
      <c r="C7" s="625"/>
      <c r="D7" s="125">
        <v>0.2912354754895109</v>
      </c>
      <c r="E7" s="125">
        <v>0.27550901893694585</v>
      </c>
      <c r="F7" s="125">
        <v>0.27779140772417932</v>
      </c>
      <c r="G7" s="125">
        <v>0.29027782624781551</v>
      </c>
      <c r="H7" s="125">
        <v>0.28530683197193196</v>
      </c>
      <c r="I7" s="125">
        <v>0.28230090912043693</v>
      </c>
      <c r="J7" s="125">
        <v>0.29183302376696652</v>
      </c>
      <c r="K7" s="125">
        <v>0.29610520453680167</v>
      </c>
      <c r="L7" s="125">
        <v>0.28578473929101694</v>
      </c>
      <c r="M7" s="125">
        <v>0.29070657636493757</v>
      </c>
      <c r="N7" s="125">
        <v>0.31873387419680466</v>
      </c>
      <c r="O7" s="125">
        <v>0.29595502261166207</v>
      </c>
      <c r="P7" s="125">
        <v>0.30870193803276197</v>
      </c>
      <c r="Q7" s="125">
        <v>0.30384206884836734</v>
      </c>
      <c r="R7" s="125">
        <v>0.29360000091902527</v>
      </c>
      <c r="S7" s="125">
        <v>0.30679015015919381</v>
      </c>
      <c r="T7" s="125">
        <v>0.273713790238096</v>
      </c>
      <c r="U7" s="125">
        <v>0.26343325378291282</v>
      </c>
      <c r="V7" s="125">
        <v>0.27514129001580928</v>
      </c>
      <c r="W7" s="125">
        <v>0.27246455816030341</v>
      </c>
      <c r="X7" s="125">
        <v>0.31049178910001146</v>
      </c>
      <c r="Y7" s="125">
        <v>0.25612403766010716</v>
      </c>
      <c r="Z7" s="125">
        <v>0.28538955507075475</v>
      </c>
      <c r="AA7" s="125">
        <v>0.27596685747807681</v>
      </c>
      <c r="AB7" s="125">
        <v>0.27938667260942351</v>
      </c>
      <c r="AC7" s="125">
        <v>0.28738199277581572</v>
      </c>
      <c r="AD7" s="125">
        <v>0.25728440811443271</v>
      </c>
      <c r="AE7" s="125">
        <v>0.31393591134817023</v>
      </c>
      <c r="AF7" s="125">
        <v>0.28560410998770713</v>
      </c>
      <c r="AG7" s="125">
        <v>0.29240112059837564</v>
      </c>
      <c r="AH7" s="125">
        <v>0.33281598259288453</v>
      </c>
    </row>
    <row r="8" spans="1:34" ht="12">
      <c r="A8" s="625"/>
      <c r="B8" s="56" t="s">
        <v>661</v>
      </c>
      <c r="C8" s="625">
        <v>2019</v>
      </c>
      <c r="D8" s="125">
        <v>0.57685549339375908</v>
      </c>
      <c r="E8" s="125">
        <v>0.57080653076779775</v>
      </c>
      <c r="F8" s="125">
        <v>0.55812133837352984</v>
      </c>
      <c r="G8" s="125">
        <v>0.55643457337152691</v>
      </c>
      <c r="H8" s="125">
        <v>0.54466095765773226</v>
      </c>
      <c r="I8" s="125">
        <v>0.52346352450577627</v>
      </c>
      <c r="J8" s="125">
        <v>0.50779117429867393</v>
      </c>
      <c r="K8" s="125">
        <v>0.47813474165426151</v>
      </c>
      <c r="L8" s="125">
        <v>0.4897630162945702</v>
      </c>
      <c r="M8" s="125">
        <v>0.45836441046671195</v>
      </c>
      <c r="N8" s="125">
        <v>0.40528198062829524</v>
      </c>
      <c r="O8" s="125">
        <v>0.37273615053332937</v>
      </c>
      <c r="P8" s="125">
        <v>0.32673597284132716</v>
      </c>
      <c r="Q8" s="125">
        <v>0.2950850218855246</v>
      </c>
      <c r="R8" s="125">
        <v>0.27784440102090402</v>
      </c>
      <c r="S8" s="125">
        <v>0.2433769336870038</v>
      </c>
      <c r="T8" s="125">
        <v>0.19813828582491355</v>
      </c>
      <c r="U8" s="125">
        <v>0.17532357731744594</v>
      </c>
      <c r="V8" s="125">
        <v>0.15747829512272121</v>
      </c>
      <c r="W8" s="125">
        <v>0.14575713364589613</v>
      </c>
      <c r="X8" s="125">
        <v>0.1255616530105938</v>
      </c>
      <c r="Y8" s="125">
        <v>0.10600345104378782</v>
      </c>
      <c r="Z8" s="125">
        <v>9.3863680940973915E-2</v>
      </c>
      <c r="AA8" s="125">
        <v>8.3015562872028659E-2</v>
      </c>
      <c r="AB8" s="125">
        <v>8.1703339657883359E-2</v>
      </c>
      <c r="AC8" s="125">
        <v>7.9636505466855023E-2</v>
      </c>
      <c r="AD8" s="125">
        <v>6.1760899537567616E-2</v>
      </c>
      <c r="AE8" s="125">
        <v>5.5415428123469813E-2</v>
      </c>
      <c r="AF8" s="125">
        <v>6.2753884610993682E-2</v>
      </c>
      <c r="AG8" s="125">
        <v>4.507837692012813E-2</v>
      </c>
      <c r="AH8" s="125">
        <v>3.0876252055115034E-2</v>
      </c>
    </row>
    <row r="9" spans="1:34" ht="12">
      <c r="A9" s="625"/>
      <c r="B9" s="56" t="s">
        <v>662</v>
      </c>
      <c r="C9" s="625"/>
      <c r="D9" s="125">
        <v>8.7627943366519898E-2</v>
      </c>
      <c r="E9" s="125">
        <v>9.7122347537751286E-2</v>
      </c>
      <c r="F9" s="125">
        <v>9.9529004536713456E-2</v>
      </c>
      <c r="G9" s="125">
        <v>0.11179393101680889</v>
      </c>
      <c r="H9" s="125">
        <v>0.1149313005899609</v>
      </c>
      <c r="I9" s="125">
        <v>0.12756163570614998</v>
      </c>
      <c r="J9" s="125">
        <v>0.13806434861296882</v>
      </c>
      <c r="K9" s="125">
        <v>0.14598058138197656</v>
      </c>
      <c r="L9" s="125">
        <v>0.15687373715861103</v>
      </c>
      <c r="M9" s="125">
        <v>0.18082364145421739</v>
      </c>
      <c r="N9" s="125">
        <v>0.22268725197597042</v>
      </c>
      <c r="O9" s="125">
        <v>0.25416317592105175</v>
      </c>
      <c r="P9" s="125">
        <v>0.30062926796804978</v>
      </c>
      <c r="Q9" s="125">
        <v>0.32834675748910602</v>
      </c>
      <c r="R9" s="125">
        <v>0.34586094175030435</v>
      </c>
      <c r="S9" s="125">
        <v>0.38447765568488168</v>
      </c>
      <c r="T9" s="125">
        <v>0.43035179498843956</v>
      </c>
      <c r="U9" s="125">
        <v>0.46805847732041189</v>
      </c>
      <c r="V9" s="125">
        <v>0.4845294190158963</v>
      </c>
      <c r="W9" s="125">
        <v>0.50375505729614933</v>
      </c>
      <c r="X9" s="125">
        <v>0.54263549600854244</v>
      </c>
      <c r="Y9" s="125">
        <v>0.55460971626026878</v>
      </c>
      <c r="Z9" s="125">
        <v>0.56236522453962701</v>
      </c>
      <c r="AA9" s="125">
        <v>0.6201364651368213</v>
      </c>
      <c r="AB9" s="125">
        <v>0.60755916412735722</v>
      </c>
      <c r="AC9" s="125">
        <v>0.60660736119767766</v>
      </c>
      <c r="AD9" s="125">
        <v>0.64164080055548811</v>
      </c>
      <c r="AE9" s="125">
        <v>0.68606506315758597</v>
      </c>
      <c r="AF9" s="125">
        <v>0.67571004470713247</v>
      </c>
      <c r="AG9" s="125">
        <v>0.68239066863838593</v>
      </c>
      <c r="AH9" s="125">
        <v>0.69360590890640283</v>
      </c>
    </row>
    <row r="10" spans="1:34" ht="12">
      <c r="A10" s="625"/>
      <c r="B10" s="56" t="s">
        <v>663</v>
      </c>
      <c r="C10" s="625"/>
      <c r="D10" s="125">
        <v>0.13963826337834254</v>
      </c>
      <c r="E10" s="125">
        <v>0.14436290289730944</v>
      </c>
      <c r="F10" s="125">
        <v>0.13714769237620475</v>
      </c>
      <c r="G10" s="125">
        <v>0.14120434573055746</v>
      </c>
      <c r="H10" s="125">
        <v>0.14875060973262305</v>
      </c>
      <c r="I10" s="125">
        <v>0.14391338680314761</v>
      </c>
      <c r="J10" s="125">
        <v>0.1489204395314461</v>
      </c>
      <c r="K10" s="125">
        <v>0.16464270534527869</v>
      </c>
      <c r="L10" s="125">
        <v>0.14915723271271344</v>
      </c>
      <c r="M10" s="125">
        <v>0.15648010823472541</v>
      </c>
      <c r="N10" s="125">
        <v>0.16533962057405011</v>
      </c>
      <c r="O10" s="125">
        <v>0.19059330654135082</v>
      </c>
      <c r="P10" s="125">
        <v>0.1861893390436562</v>
      </c>
      <c r="Q10" s="125">
        <v>0.18855598763721931</v>
      </c>
      <c r="R10" s="125">
        <v>0.19151770938224078</v>
      </c>
      <c r="S10" s="125">
        <v>0.19086140138948923</v>
      </c>
      <c r="T10" s="125">
        <v>0.20929100623523425</v>
      </c>
      <c r="U10" s="125">
        <v>0.20433432256892181</v>
      </c>
      <c r="V10" s="125">
        <v>0.19840029862794636</v>
      </c>
      <c r="W10" s="125">
        <v>0.20246152360572128</v>
      </c>
      <c r="X10" s="125">
        <v>0.18439287793299358</v>
      </c>
      <c r="Y10" s="125">
        <v>0.18373584570203089</v>
      </c>
      <c r="Z10" s="125">
        <v>0.19368812325834298</v>
      </c>
      <c r="AA10" s="125">
        <v>0.16674891966875799</v>
      </c>
      <c r="AB10" s="125">
        <v>0.16800127965809672</v>
      </c>
      <c r="AC10" s="125">
        <v>0.16849275940295935</v>
      </c>
      <c r="AD10" s="125">
        <v>0.14552471143253198</v>
      </c>
      <c r="AE10" s="125">
        <v>0.12163349571765907</v>
      </c>
      <c r="AF10" s="125">
        <v>0.11817997556633815</v>
      </c>
      <c r="AG10" s="125">
        <v>0.12811775926564536</v>
      </c>
      <c r="AH10" s="125">
        <v>0.10735092036230062</v>
      </c>
    </row>
    <row r="11" spans="1:34" ht="12">
      <c r="A11" s="626"/>
      <c r="B11" s="122" t="s">
        <v>664</v>
      </c>
      <c r="C11" s="626"/>
      <c r="D11" s="126">
        <v>0.1958782998613787</v>
      </c>
      <c r="E11" s="126">
        <v>0.18770821879714153</v>
      </c>
      <c r="F11" s="126">
        <v>0.20520196471355195</v>
      </c>
      <c r="G11" s="126">
        <v>0.19056714988110671</v>
      </c>
      <c r="H11" s="126">
        <v>0.19165713201968379</v>
      </c>
      <c r="I11" s="126">
        <v>0.20506145298492612</v>
      </c>
      <c r="J11" s="126">
        <v>0.20522403755691113</v>
      </c>
      <c r="K11" s="126">
        <v>0.21124197161848327</v>
      </c>
      <c r="L11" s="126">
        <v>0.20420601383410522</v>
      </c>
      <c r="M11" s="126">
        <v>0.20433183984434522</v>
      </c>
      <c r="N11" s="126">
        <v>0.2066911468216843</v>
      </c>
      <c r="O11" s="126">
        <v>0.18250736700426809</v>
      </c>
      <c r="P11" s="126">
        <v>0.18644542014696688</v>
      </c>
      <c r="Q11" s="126">
        <v>0.18801223298815009</v>
      </c>
      <c r="R11" s="126">
        <v>0.1847769478465508</v>
      </c>
      <c r="S11" s="126">
        <v>0.18128400923862528</v>
      </c>
      <c r="T11" s="126">
        <v>0.16221891295141269</v>
      </c>
      <c r="U11" s="126">
        <v>0.15228362279322036</v>
      </c>
      <c r="V11" s="126">
        <v>0.15959198723343612</v>
      </c>
      <c r="W11" s="126">
        <v>0.1480262854522332</v>
      </c>
      <c r="X11" s="126">
        <v>0.14740997304787018</v>
      </c>
      <c r="Y11" s="126">
        <v>0.15565098699391264</v>
      </c>
      <c r="Z11" s="126">
        <v>0.15008297126105613</v>
      </c>
      <c r="AA11" s="126">
        <v>0.13009905232239216</v>
      </c>
      <c r="AB11" s="126">
        <v>0.14273621655666274</v>
      </c>
      <c r="AC11" s="126">
        <v>0.14526337393250799</v>
      </c>
      <c r="AD11" s="126">
        <v>0.15107358847441224</v>
      </c>
      <c r="AE11" s="126">
        <v>0.13688601300128497</v>
      </c>
      <c r="AF11" s="126">
        <v>0.14335609511553582</v>
      </c>
      <c r="AG11" s="126">
        <v>0.1444131951758405</v>
      </c>
      <c r="AH11" s="126">
        <v>0.16816691867618155</v>
      </c>
    </row>
    <row r="12" spans="1:34" ht="12">
      <c r="A12" s="624" t="s">
        <v>665</v>
      </c>
      <c r="B12" s="123" t="s">
        <v>661</v>
      </c>
      <c r="C12" s="624">
        <v>2000</v>
      </c>
      <c r="D12" s="124">
        <v>0.62482312132957407</v>
      </c>
      <c r="E12" s="124">
        <v>0.62542561855511747</v>
      </c>
      <c r="F12" s="124">
        <v>0.63079679211290829</v>
      </c>
      <c r="G12" s="124">
        <v>0.61011199029527563</v>
      </c>
      <c r="H12" s="124">
        <v>0.59120099174348828</v>
      </c>
      <c r="I12" s="124">
        <v>0.58779869501270177</v>
      </c>
      <c r="J12" s="124">
        <v>0.55533480615795394</v>
      </c>
      <c r="K12" s="124">
        <v>0.54406185667464735</v>
      </c>
      <c r="L12" s="124">
        <v>0.53911226910611443</v>
      </c>
      <c r="M12" s="124">
        <v>0.51252777590347898</v>
      </c>
      <c r="N12" s="124">
        <v>0.48148124622647637</v>
      </c>
      <c r="O12" s="124">
        <v>0.434580061056906</v>
      </c>
      <c r="P12" s="124">
        <v>0.44201437363224177</v>
      </c>
      <c r="Q12" s="124">
        <v>0.40801547403755023</v>
      </c>
      <c r="R12" s="124">
        <v>0.36682473425607703</v>
      </c>
      <c r="S12" s="124">
        <v>0.31567197125892149</v>
      </c>
      <c r="T12" s="124">
        <v>0.32285202145520814</v>
      </c>
      <c r="U12" s="124">
        <v>0.26413851183313475</v>
      </c>
      <c r="V12" s="124">
        <v>0.27857008208562534</v>
      </c>
      <c r="W12" s="124">
        <v>0.23125921738595229</v>
      </c>
      <c r="X12" s="124">
        <v>0.25085093455489066</v>
      </c>
      <c r="Y12" s="124">
        <v>0.19117985805656679</v>
      </c>
      <c r="Z12" s="124">
        <v>0.20026102820247815</v>
      </c>
      <c r="AA12" s="124">
        <v>0.20286866923892322</v>
      </c>
      <c r="AB12" s="124">
        <v>0.17402187466488606</v>
      </c>
      <c r="AC12" s="124">
        <v>0.17701086934656807</v>
      </c>
      <c r="AD12" s="124">
        <v>0.15542789780303945</v>
      </c>
      <c r="AE12" s="124">
        <v>0.10688216621108125</v>
      </c>
      <c r="AF12" s="124">
        <v>0.16805685977950902</v>
      </c>
      <c r="AG12" s="124">
        <v>0.13072614576024699</v>
      </c>
      <c r="AH12" s="124">
        <v>0.12688197722893088</v>
      </c>
    </row>
    <row r="13" spans="1:34" ht="12">
      <c r="A13" s="625"/>
      <c r="B13" s="56" t="s">
        <v>662</v>
      </c>
      <c r="C13" s="625"/>
      <c r="D13" s="125">
        <v>7.2214384268690687E-2</v>
      </c>
      <c r="E13" s="125">
        <v>8.31232908271793E-2</v>
      </c>
      <c r="F13" s="125">
        <v>7.4397596918443817E-2</v>
      </c>
      <c r="G13" s="125">
        <v>9.0559807247788671E-2</v>
      </c>
      <c r="H13" s="125">
        <v>9.5073671675058563E-2</v>
      </c>
      <c r="I13" s="125">
        <v>0.10577186630878481</v>
      </c>
      <c r="J13" s="125">
        <v>0.11589521272792365</v>
      </c>
      <c r="K13" s="125">
        <v>0.14645059295170973</v>
      </c>
      <c r="L13" s="125">
        <v>0.14234153367649674</v>
      </c>
      <c r="M13" s="125">
        <v>0.15894239054039019</v>
      </c>
      <c r="N13" s="125">
        <v>0.18709738874037946</v>
      </c>
      <c r="O13" s="125">
        <v>0.21696761424242167</v>
      </c>
      <c r="P13" s="125">
        <v>0.23033563119883277</v>
      </c>
      <c r="Q13" s="125">
        <v>0.23333168791867606</v>
      </c>
      <c r="R13" s="125">
        <v>0.30180499903980451</v>
      </c>
      <c r="S13" s="125">
        <v>0.32375761449975776</v>
      </c>
      <c r="T13" s="125">
        <v>0.3401666152667327</v>
      </c>
      <c r="U13" s="125">
        <v>0.39313015250907124</v>
      </c>
      <c r="V13" s="125">
        <v>0.4046788082067545</v>
      </c>
      <c r="W13" s="125">
        <v>0.43685693225668926</v>
      </c>
      <c r="X13" s="125">
        <v>0.41901072060741629</v>
      </c>
      <c r="Y13" s="125">
        <v>0.49269393432428771</v>
      </c>
      <c r="Z13" s="125">
        <v>0.46624160305119527</v>
      </c>
      <c r="AA13" s="125">
        <v>0.51263579413335647</v>
      </c>
      <c r="AB13" s="125">
        <v>0.49816706970449393</v>
      </c>
      <c r="AC13" s="125">
        <v>0.5210449037536119</v>
      </c>
      <c r="AD13" s="125">
        <v>0.53032894655753704</v>
      </c>
      <c r="AE13" s="125">
        <v>0.53605081019203138</v>
      </c>
      <c r="AF13" s="125">
        <v>0.49009704942145488</v>
      </c>
      <c r="AG13" s="125">
        <v>0.53363755412632041</v>
      </c>
      <c r="AH13" s="125">
        <v>0.53125676884629436</v>
      </c>
    </row>
    <row r="14" spans="1:34" ht="12">
      <c r="A14" s="625"/>
      <c r="B14" s="56" t="s">
        <v>663</v>
      </c>
      <c r="C14" s="625"/>
      <c r="D14" s="125">
        <v>0.18800304997357103</v>
      </c>
      <c r="E14" s="125">
        <v>0.17693041599986103</v>
      </c>
      <c r="F14" s="125">
        <v>0.18556743083028682</v>
      </c>
      <c r="G14" s="125">
        <v>0.18779985881691591</v>
      </c>
      <c r="H14" s="125">
        <v>0.20123542804086145</v>
      </c>
      <c r="I14" s="125">
        <v>0.19772857959033238</v>
      </c>
      <c r="J14" s="125">
        <v>0.19311535295625862</v>
      </c>
      <c r="K14" s="125">
        <v>0.18562371031317348</v>
      </c>
      <c r="L14" s="125">
        <v>0.1935556648690249</v>
      </c>
      <c r="M14" s="125">
        <v>0.20613442799604054</v>
      </c>
      <c r="N14" s="125">
        <v>0.17434133565185736</v>
      </c>
      <c r="O14" s="125">
        <v>0.21931625247565809</v>
      </c>
      <c r="P14" s="125">
        <v>0.19145176992068255</v>
      </c>
      <c r="Q14" s="125">
        <v>0.21945894639771665</v>
      </c>
      <c r="R14" s="125">
        <v>0.19857956911355221</v>
      </c>
      <c r="S14" s="125">
        <v>0.19416352578358495</v>
      </c>
      <c r="T14" s="125">
        <v>0.20391864634687382</v>
      </c>
      <c r="U14" s="125">
        <v>0.20961227755007183</v>
      </c>
      <c r="V14" s="125">
        <v>0.18815967677080528</v>
      </c>
      <c r="W14" s="125">
        <v>0.19280810132542722</v>
      </c>
      <c r="X14" s="125">
        <v>0.17154998909630287</v>
      </c>
      <c r="Y14" s="125">
        <v>0.18958642158142311</v>
      </c>
      <c r="Z14" s="125">
        <v>0.16291355572498056</v>
      </c>
      <c r="AA14" s="125">
        <v>0.14699286231680453</v>
      </c>
      <c r="AB14" s="125">
        <v>0.16793198190371783</v>
      </c>
      <c r="AC14" s="125">
        <v>0.12592017917905071</v>
      </c>
      <c r="AD14" s="125">
        <v>0.15435099951871467</v>
      </c>
      <c r="AE14" s="125">
        <v>0.12160653973390124</v>
      </c>
      <c r="AF14" s="125">
        <v>0.12923237161110013</v>
      </c>
      <c r="AG14" s="125">
        <v>0.15639195852542809</v>
      </c>
      <c r="AH14" s="125">
        <v>0.11139917072142659</v>
      </c>
    </row>
    <row r="15" spans="1:34" ht="12">
      <c r="A15" s="625"/>
      <c r="B15" s="56" t="s">
        <v>664</v>
      </c>
      <c r="C15" s="625"/>
      <c r="D15" s="125">
        <v>0.1149594444281643</v>
      </c>
      <c r="E15" s="125">
        <v>0.11452067461784224</v>
      </c>
      <c r="F15" s="125">
        <v>0.10923818013836108</v>
      </c>
      <c r="G15" s="125">
        <v>0.11152834364001973</v>
      </c>
      <c r="H15" s="125">
        <v>0.1124899085405917</v>
      </c>
      <c r="I15" s="125">
        <v>0.10870085908818097</v>
      </c>
      <c r="J15" s="125">
        <v>0.13565462815786367</v>
      </c>
      <c r="K15" s="125">
        <v>0.12386384006046951</v>
      </c>
      <c r="L15" s="125">
        <v>0.12499053234836387</v>
      </c>
      <c r="M15" s="125">
        <v>0.12239540556009038</v>
      </c>
      <c r="N15" s="125">
        <v>0.15708002938128665</v>
      </c>
      <c r="O15" s="125">
        <v>0.12913607222501433</v>
      </c>
      <c r="P15" s="125">
        <v>0.13619822524824279</v>
      </c>
      <c r="Q15" s="125">
        <v>0.13919389164605703</v>
      </c>
      <c r="R15" s="125">
        <v>0.13279069759056614</v>
      </c>
      <c r="S15" s="125">
        <v>0.16640688845773582</v>
      </c>
      <c r="T15" s="125">
        <v>0.13306271693118532</v>
      </c>
      <c r="U15" s="125">
        <v>0.13311905810772212</v>
      </c>
      <c r="V15" s="125">
        <v>0.12859143293681483</v>
      </c>
      <c r="W15" s="125">
        <v>0.13907574903193126</v>
      </c>
      <c r="X15" s="125">
        <v>0.1585883557413901</v>
      </c>
      <c r="Y15" s="125">
        <v>0.12653978603772256</v>
      </c>
      <c r="Z15" s="125">
        <v>0.17058381302134598</v>
      </c>
      <c r="AA15" s="125">
        <v>0.13750267431091581</v>
      </c>
      <c r="AB15" s="125">
        <v>0.15987907372690208</v>
      </c>
      <c r="AC15" s="125">
        <v>0.17602404772076929</v>
      </c>
      <c r="AD15" s="125">
        <v>0.15989215612070876</v>
      </c>
      <c r="AE15" s="125">
        <v>0.23546048386298607</v>
      </c>
      <c r="AF15" s="125">
        <v>0.21261371918793595</v>
      </c>
      <c r="AG15" s="125">
        <v>0.17924434158800459</v>
      </c>
      <c r="AH15" s="125">
        <v>0.2304620832033481</v>
      </c>
    </row>
    <row r="16" spans="1:34" ht="12">
      <c r="A16" s="625"/>
      <c r="B16" s="56" t="s">
        <v>661</v>
      </c>
      <c r="C16" s="625">
        <v>2019</v>
      </c>
      <c r="D16" s="125">
        <v>0.69615666646158747</v>
      </c>
      <c r="E16" s="125">
        <v>0.68648582041023465</v>
      </c>
      <c r="F16" s="125">
        <v>0.67391792751688284</v>
      </c>
      <c r="G16" s="125">
        <v>0.66966528657826441</v>
      </c>
      <c r="H16" s="125">
        <v>0.67167627734645541</v>
      </c>
      <c r="I16" s="125">
        <v>0.65078643796901747</v>
      </c>
      <c r="J16" s="125">
        <v>0.636255278914163</v>
      </c>
      <c r="K16" s="125">
        <v>0.61301509869187398</v>
      </c>
      <c r="L16" s="125">
        <v>0.61949002360880367</v>
      </c>
      <c r="M16" s="125">
        <v>0.59449503619184119</v>
      </c>
      <c r="N16" s="125">
        <v>0.5456661384349365</v>
      </c>
      <c r="O16" s="125">
        <v>0.4902320114734085</v>
      </c>
      <c r="P16" s="125">
        <v>0.44749202520992171</v>
      </c>
      <c r="Q16" s="125">
        <v>0.41279666075133198</v>
      </c>
      <c r="R16" s="125">
        <v>0.39498913751253284</v>
      </c>
      <c r="S16" s="125">
        <v>0.34054256042036329</v>
      </c>
      <c r="T16" s="125">
        <v>0.2694613410202118</v>
      </c>
      <c r="U16" s="125">
        <v>0.23787331012760379</v>
      </c>
      <c r="V16" s="125">
        <v>0.21802937689122526</v>
      </c>
      <c r="W16" s="125">
        <v>0.19963975393186753</v>
      </c>
      <c r="X16" s="125">
        <v>0.16850484842505617</v>
      </c>
      <c r="Y16" s="125">
        <v>0.14972201468867355</v>
      </c>
      <c r="Z16" s="125">
        <v>0.13030807410127362</v>
      </c>
      <c r="AA16" s="125">
        <v>0.1229352214285378</v>
      </c>
      <c r="AB16" s="125">
        <v>0.11968965975299702</v>
      </c>
      <c r="AC16" s="125">
        <v>0.11062293504076076</v>
      </c>
      <c r="AD16" s="125">
        <v>8.219657851555684E-2</v>
      </c>
      <c r="AE16" s="125">
        <v>9.6199631397613269E-2</v>
      </c>
      <c r="AF16" s="125">
        <v>8.5903428491344372E-2</v>
      </c>
      <c r="AG16" s="125">
        <v>7.0205146806164367E-2</v>
      </c>
      <c r="AH16" s="125">
        <v>4.9788513834541748E-2</v>
      </c>
    </row>
    <row r="17" spans="1:34" ht="12">
      <c r="A17" s="625"/>
      <c r="B17" s="56" t="s">
        <v>662</v>
      </c>
      <c r="C17" s="625"/>
      <c r="D17" s="125">
        <v>4.1046846461900537E-2</v>
      </c>
      <c r="E17" s="125">
        <v>4.7831234671020642E-2</v>
      </c>
      <c r="F17" s="125">
        <v>5.4256773766315131E-2</v>
      </c>
      <c r="G17" s="125">
        <v>6.8758117267041133E-2</v>
      </c>
      <c r="H17" s="125">
        <v>6.568268622119014E-2</v>
      </c>
      <c r="I17" s="125">
        <v>6.3821918723574234E-2</v>
      </c>
      <c r="J17" s="125">
        <v>7.9297470118935648E-2</v>
      </c>
      <c r="K17" s="125">
        <v>9.2766669080910427E-2</v>
      </c>
      <c r="L17" s="125">
        <v>9.4455346341902932E-2</v>
      </c>
      <c r="M17" s="125">
        <v>0.10192478463570501</v>
      </c>
      <c r="N17" s="125">
        <v>0.13852781929985458</v>
      </c>
      <c r="O17" s="125">
        <v>0.16438855773457386</v>
      </c>
      <c r="P17" s="125">
        <v>0.21642229600165935</v>
      </c>
      <c r="Q17" s="125">
        <v>0.23233582134694869</v>
      </c>
      <c r="R17" s="125">
        <v>0.25222528187820276</v>
      </c>
      <c r="S17" s="125">
        <v>0.29315541595322886</v>
      </c>
      <c r="T17" s="125">
        <v>0.32716156539524344</v>
      </c>
      <c r="U17" s="125">
        <v>0.38501281473694454</v>
      </c>
      <c r="V17" s="125">
        <v>0.41912124164953085</v>
      </c>
      <c r="W17" s="125">
        <v>0.42987822390866814</v>
      </c>
      <c r="X17" s="125">
        <v>0.47305281078837969</v>
      </c>
      <c r="Y17" s="125">
        <v>0.48542567607945464</v>
      </c>
      <c r="Z17" s="125">
        <v>0.50285857953906521</v>
      </c>
      <c r="AA17" s="125">
        <v>0.54875630219150062</v>
      </c>
      <c r="AB17" s="125">
        <v>0.53716618969233654</v>
      </c>
      <c r="AC17" s="125">
        <v>0.54528202397624581</v>
      </c>
      <c r="AD17" s="125">
        <v>0.59480358375889508</v>
      </c>
      <c r="AE17" s="125">
        <v>0.61340454601217498</v>
      </c>
      <c r="AF17" s="125">
        <v>0.6277544103975885</v>
      </c>
      <c r="AG17" s="125">
        <v>0.62497362536070522</v>
      </c>
      <c r="AH17" s="125">
        <v>0.65171545267083086</v>
      </c>
    </row>
    <row r="18" spans="1:34" ht="12">
      <c r="A18" s="625"/>
      <c r="B18" s="56" t="s">
        <v>663</v>
      </c>
      <c r="C18" s="625"/>
      <c r="D18" s="125">
        <v>0.18251563809670907</v>
      </c>
      <c r="E18" s="125">
        <v>0.1839788478165639</v>
      </c>
      <c r="F18" s="125">
        <v>0.18449460098895049</v>
      </c>
      <c r="G18" s="125">
        <v>0.18467735017765152</v>
      </c>
      <c r="H18" s="125">
        <v>0.1834649026994267</v>
      </c>
      <c r="I18" s="125">
        <v>0.19413675345390369</v>
      </c>
      <c r="J18" s="125">
        <v>0.19763871478760636</v>
      </c>
      <c r="K18" s="125">
        <v>0.21161654230226895</v>
      </c>
      <c r="L18" s="125">
        <v>0.20864390661347679</v>
      </c>
      <c r="M18" s="125">
        <v>0.20634516361297364</v>
      </c>
      <c r="N18" s="125">
        <v>0.21999920365143918</v>
      </c>
      <c r="O18" s="125">
        <v>0.25366803861079867</v>
      </c>
      <c r="P18" s="125">
        <v>0.24380453068509123</v>
      </c>
      <c r="Q18" s="125">
        <v>0.25664557699983442</v>
      </c>
      <c r="R18" s="125">
        <v>0.26112037338765814</v>
      </c>
      <c r="S18" s="125">
        <v>0.2714721060505621</v>
      </c>
      <c r="T18" s="125">
        <v>0.30671950534779874</v>
      </c>
      <c r="U18" s="125">
        <v>0.2917831975412406</v>
      </c>
      <c r="V18" s="125">
        <v>0.27356906609723486</v>
      </c>
      <c r="W18" s="125">
        <v>0.29630923892752198</v>
      </c>
      <c r="X18" s="125">
        <v>0.26905640042604217</v>
      </c>
      <c r="Y18" s="125">
        <v>0.27987145053935203</v>
      </c>
      <c r="Z18" s="125">
        <v>0.27165476761868179</v>
      </c>
      <c r="AA18" s="125">
        <v>0.2498906054772225</v>
      </c>
      <c r="AB18" s="125">
        <v>0.25800600584903</v>
      </c>
      <c r="AC18" s="125">
        <v>0.2491879479007269</v>
      </c>
      <c r="AD18" s="125">
        <v>0.22396645004125071</v>
      </c>
      <c r="AE18" s="125">
        <v>0.20066899914349062</v>
      </c>
      <c r="AF18" s="125">
        <v>0.1971827597758469</v>
      </c>
      <c r="AG18" s="125">
        <v>0.20735870586272734</v>
      </c>
      <c r="AH18" s="125">
        <v>0.16889084274725732</v>
      </c>
    </row>
    <row r="19" spans="1:34" ht="12">
      <c r="A19" s="626"/>
      <c r="B19" s="122" t="s">
        <v>664</v>
      </c>
      <c r="C19" s="626"/>
      <c r="D19" s="126">
        <v>8.0280848979802921E-2</v>
      </c>
      <c r="E19" s="126">
        <v>8.1704097102180823E-2</v>
      </c>
      <c r="F19" s="126">
        <v>8.7330697727851708E-2</v>
      </c>
      <c r="G19" s="126">
        <v>7.6899245977043076E-2</v>
      </c>
      <c r="H19" s="126">
        <v>7.9176133732927909E-2</v>
      </c>
      <c r="I19" s="126">
        <v>9.1254889853504703E-2</v>
      </c>
      <c r="J19" s="126">
        <v>8.6808536179295126E-2</v>
      </c>
      <c r="K19" s="126">
        <v>8.2601689924946792E-2</v>
      </c>
      <c r="L19" s="126">
        <v>7.7410723435816703E-2</v>
      </c>
      <c r="M19" s="126">
        <v>9.7235015559480054E-2</v>
      </c>
      <c r="N19" s="126">
        <v>9.580683861376979E-2</v>
      </c>
      <c r="O19" s="126">
        <v>9.1711392181219084E-2</v>
      </c>
      <c r="P19" s="126">
        <v>9.2281148103327743E-2</v>
      </c>
      <c r="Q19" s="126">
        <v>9.8221940901884838E-2</v>
      </c>
      <c r="R19" s="126">
        <v>9.1665207221606357E-2</v>
      </c>
      <c r="S19" s="126">
        <v>9.482991757584569E-2</v>
      </c>
      <c r="T19" s="126">
        <v>9.665758823674607E-2</v>
      </c>
      <c r="U19" s="126">
        <v>8.5330677594211091E-2</v>
      </c>
      <c r="V19" s="126">
        <v>8.9280315362009061E-2</v>
      </c>
      <c r="W19" s="126">
        <v>7.4172783231942305E-2</v>
      </c>
      <c r="X19" s="126">
        <v>8.938594036052204E-2</v>
      </c>
      <c r="Y19" s="126">
        <v>8.4980858692519798E-2</v>
      </c>
      <c r="Z19" s="126">
        <v>9.5178578740979389E-2</v>
      </c>
      <c r="AA19" s="126">
        <v>7.8417870902739037E-2</v>
      </c>
      <c r="AB19" s="126">
        <v>8.5138144705636548E-2</v>
      </c>
      <c r="AC19" s="126">
        <v>9.4907093082266636E-2</v>
      </c>
      <c r="AD19" s="126">
        <v>9.9033387684297453E-2</v>
      </c>
      <c r="AE19" s="126">
        <v>8.9726823446721157E-2</v>
      </c>
      <c r="AF19" s="126">
        <v>8.9159401335220267E-2</v>
      </c>
      <c r="AG19" s="126">
        <v>9.7462521970403004E-2</v>
      </c>
      <c r="AH19" s="126">
        <v>0.12960519074737012</v>
      </c>
    </row>
    <row r="20" spans="1:34" ht="12">
      <c r="A20" s="625" t="s">
        <v>666</v>
      </c>
      <c r="B20" s="56" t="s">
        <v>661</v>
      </c>
      <c r="C20" s="625">
        <v>2000</v>
      </c>
      <c r="D20" s="125">
        <v>0.30497480353940959</v>
      </c>
      <c r="E20" s="125">
        <v>0.32467147379521555</v>
      </c>
      <c r="F20" s="125">
        <v>0.3069080930126839</v>
      </c>
      <c r="G20" s="125">
        <v>0.27208313532746986</v>
      </c>
      <c r="H20" s="125">
        <v>0.25339000361835984</v>
      </c>
      <c r="I20" s="125">
        <v>0.25699943914000956</v>
      </c>
      <c r="J20" s="125">
        <v>0.24038676407957493</v>
      </c>
      <c r="K20" s="125">
        <v>0.21094423100782486</v>
      </c>
      <c r="L20" s="125">
        <v>0.20262305389962801</v>
      </c>
      <c r="M20" s="125">
        <v>0.17480530776226508</v>
      </c>
      <c r="N20" s="125">
        <v>0.18745470580177437</v>
      </c>
      <c r="O20" s="125">
        <v>0.17132422735138986</v>
      </c>
      <c r="P20" s="125">
        <v>0.15516295155642237</v>
      </c>
      <c r="Q20" s="125">
        <v>0.11811162894561422</v>
      </c>
      <c r="R20" s="125">
        <v>0.12694052529570551</v>
      </c>
      <c r="S20" s="125">
        <v>0.10884626774205074</v>
      </c>
      <c r="T20" s="125">
        <v>8.5107824228542447E-2</v>
      </c>
      <c r="U20" s="125">
        <v>0.11134520528787248</v>
      </c>
      <c r="V20" s="125">
        <v>9.9959443295753556E-2</v>
      </c>
      <c r="W20" s="125">
        <v>8.3060741187023585E-2</v>
      </c>
      <c r="X20" s="125">
        <v>7.9539584127193724E-2</v>
      </c>
      <c r="Y20" s="125">
        <v>6.6053809604026958E-2</v>
      </c>
      <c r="Z20" s="125">
        <v>7.6586292598436301E-2</v>
      </c>
      <c r="AA20" s="125">
        <v>7.4471828101160084E-2</v>
      </c>
      <c r="AB20" s="125">
        <v>5.9763164329113619E-2</v>
      </c>
      <c r="AC20" s="125">
        <v>6.4029657856665992E-2</v>
      </c>
      <c r="AD20" s="125">
        <v>5.8837535548952755E-2</v>
      </c>
      <c r="AE20" s="125">
        <v>4.4324556709470893E-2</v>
      </c>
      <c r="AF20" s="125">
        <v>5.6050059710205935E-2</v>
      </c>
      <c r="AG20" s="125">
        <v>4.5050551859051366E-2</v>
      </c>
      <c r="AH20" s="125">
        <v>2.3931241073195091E-2</v>
      </c>
    </row>
    <row r="21" spans="1:34" ht="12">
      <c r="A21" s="625"/>
      <c r="B21" s="56" t="s">
        <v>662</v>
      </c>
      <c r="C21" s="625"/>
      <c r="D21" s="125">
        <v>0.14835899724554191</v>
      </c>
      <c r="E21" s="125">
        <v>0.15662299935706261</v>
      </c>
      <c r="F21" s="125">
        <v>0.16278131711552321</v>
      </c>
      <c r="G21" s="125">
        <v>0.1783469501123342</v>
      </c>
      <c r="H21" s="125">
        <v>0.20651701950629575</v>
      </c>
      <c r="I21" s="125">
        <v>0.2125952836344131</v>
      </c>
      <c r="J21" s="125">
        <v>0.22413122162963395</v>
      </c>
      <c r="K21" s="125">
        <v>0.21670106246175291</v>
      </c>
      <c r="L21" s="125">
        <v>0.2571335787318636</v>
      </c>
      <c r="M21" s="125">
        <v>0.28412240788102255</v>
      </c>
      <c r="N21" s="125">
        <v>0.28233591011495118</v>
      </c>
      <c r="O21" s="125">
        <v>0.30340550302099467</v>
      </c>
      <c r="P21" s="125">
        <v>0.31140756149507087</v>
      </c>
      <c r="Q21" s="125">
        <v>0.34708841207626362</v>
      </c>
      <c r="R21" s="125">
        <v>0.37536794891967135</v>
      </c>
      <c r="S21" s="125">
        <v>0.36664592609686708</v>
      </c>
      <c r="T21" s="125">
        <v>0.43952122586824072</v>
      </c>
      <c r="U21" s="125">
        <v>0.42727972207244685</v>
      </c>
      <c r="V21" s="125">
        <v>0.42813936057386914</v>
      </c>
      <c r="W21" s="125">
        <v>0.46292698147252798</v>
      </c>
      <c r="X21" s="125">
        <v>0.45093294889125707</v>
      </c>
      <c r="Y21" s="125">
        <v>0.49921245644840406</v>
      </c>
      <c r="Z21" s="125">
        <v>0.48856394176254142</v>
      </c>
      <c r="AA21" s="125">
        <v>0.4911731936988461</v>
      </c>
      <c r="AB21" s="125">
        <v>0.51017462499508903</v>
      </c>
      <c r="AC21" s="125">
        <v>0.5208658690553768</v>
      </c>
      <c r="AD21" s="125">
        <v>0.57367072457221369</v>
      </c>
      <c r="AE21" s="125">
        <v>0.50449933141522318</v>
      </c>
      <c r="AF21" s="125">
        <v>0.55588204732606084</v>
      </c>
      <c r="AG21" s="125">
        <v>0.56644117911103731</v>
      </c>
      <c r="AH21" s="125">
        <v>0.56604433831958234</v>
      </c>
    </row>
    <row r="22" spans="1:34" ht="12">
      <c r="A22" s="625"/>
      <c r="B22" s="56" t="s">
        <v>663</v>
      </c>
      <c r="C22" s="625"/>
      <c r="D22" s="125">
        <v>0.11037560309563617</v>
      </c>
      <c r="E22" s="125">
        <v>0.10270316785004176</v>
      </c>
      <c r="F22" s="125">
        <v>0.10073254428640435</v>
      </c>
      <c r="G22" s="125">
        <v>0.10518812176946979</v>
      </c>
      <c r="H22" s="125">
        <v>0.10213899127131264</v>
      </c>
      <c r="I22" s="125">
        <v>9.9907784743033662E-2</v>
      </c>
      <c r="J22" s="125">
        <v>0.10751460489337494</v>
      </c>
      <c r="K22" s="125">
        <v>0.12069941080230198</v>
      </c>
      <c r="L22" s="125">
        <v>0.11172939325334924</v>
      </c>
      <c r="M22" s="125">
        <v>0.11449609220247361</v>
      </c>
      <c r="N22" s="125">
        <v>8.9897583581116006E-2</v>
      </c>
      <c r="O22" s="125">
        <v>8.9934687075947733E-2</v>
      </c>
      <c r="P22" s="125">
        <v>8.9160020317230929E-2</v>
      </c>
      <c r="Q22" s="125">
        <v>9.519325560323004E-2</v>
      </c>
      <c r="R22" s="125">
        <v>7.4603677310835351E-2</v>
      </c>
      <c r="S22" s="125">
        <v>9.7912770140907809E-2</v>
      </c>
      <c r="T22" s="125">
        <v>7.3195271184681457E-2</v>
      </c>
      <c r="U22" s="125">
        <v>8.6211952349110735E-2</v>
      </c>
      <c r="V22" s="125">
        <v>7.9446548457882113E-2</v>
      </c>
      <c r="W22" s="125">
        <v>7.3175776116530478E-2</v>
      </c>
      <c r="X22" s="125">
        <v>4.5203808524213386E-2</v>
      </c>
      <c r="Y22" s="125">
        <v>5.6803045526184003E-2</v>
      </c>
      <c r="Z22" s="125">
        <v>4.8522354997195989E-2</v>
      </c>
      <c r="AA22" s="125">
        <v>4.1041386789057568E-2</v>
      </c>
      <c r="AB22" s="125">
        <v>5.2064965052188293E-2</v>
      </c>
      <c r="AC22" s="125">
        <v>4.9397929106950345E-2</v>
      </c>
      <c r="AD22" s="125">
        <v>4.0673313133564093E-2</v>
      </c>
      <c r="AE22" s="125">
        <v>7.2532952965234251E-2</v>
      </c>
      <c r="AF22" s="125">
        <v>5.0085566328874669E-2</v>
      </c>
      <c r="AG22" s="125">
        <v>4.1297627711001483E-2</v>
      </c>
      <c r="AH22" s="125">
        <v>3.0154178977732975E-2</v>
      </c>
    </row>
    <row r="23" spans="1:34" ht="12">
      <c r="A23" s="625"/>
      <c r="B23" s="56" t="s">
        <v>664</v>
      </c>
      <c r="C23" s="625"/>
      <c r="D23" s="125">
        <v>0.43629059611941245</v>
      </c>
      <c r="E23" s="125">
        <v>0.41600235899768012</v>
      </c>
      <c r="F23" s="125">
        <v>0.42957804558538859</v>
      </c>
      <c r="G23" s="125">
        <v>0.44438179279072604</v>
      </c>
      <c r="H23" s="125">
        <v>0.43795398560403176</v>
      </c>
      <c r="I23" s="125">
        <v>0.4304974924825436</v>
      </c>
      <c r="J23" s="125">
        <v>0.42796740939741623</v>
      </c>
      <c r="K23" s="125">
        <v>0.45165529572812024</v>
      </c>
      <c r="L23" s="125">
        <v>0.42851397411515929</v>
      </c>
      <c r="M23" s="125">
        <v>0.42657619215423875</v>
      </c>
      <c r="N23" s="125">
        <v>0.44031180050215857</v>
      </c>
      <c r="O23" s="125">
        <v>0.43533558255166771</v>
      </c>
      <c r="P23" s="125">
        <v>0.44426946663127581</v>
      </c>
      <c r="Q23" s="125">
        <v>0.43960670337489205</v>
      </c>
      <c r="R23" s="125">
        <v>0.42308784847378778</v>
      </c>
      <c r="S23" s="125">
        <v>0.42659503602017435</v>
      </c>
      <c r="T23" s="125">
        <v>0.40217567871853538</v>
      </c>
      <c r="U23" s="125">
        <v>0.37516312029056997</v>
      </c>
      <c r="V23" s="125">
        <v>0.39245464767249522</v>
      </c>
      <c r="W23" s="125">
        <v>0.38083650122391799</v>
      </c>
      <c r="X23" s="125">
        <v>0.42432365845733583</v>
      </c>
      <c r="Y23" s="125">
        <v>0.377930688421385</v>
      </c>
      <c r="Z23" s="125">
        <v>0.3863274106418263</v>
      </c>
      <c r="AA23" s="125">
        <v>0.3933135914109363</v>
      </c>
      <c r="AB23" s="125">
        <v>0.37799724562360909</v>
      </c>
      <c r="AC23" s="125">
        <v>0.36570654398100683</v>
      </c>
      <c r="AD23" s="125">
        <v>0.3268184267452694</v>
      </c>
      <c r="AE23" s="125">
        <v>0.37864315891007166</v>
      </c>
      <c r="AF23" s="125">
        <v>0.33798232663485855</v>
      </c>
      <c r="AG23" s="125">
        <v>0.34721064131890994</v>
      </c>
      <c r="AH23" s="125">
        <v>0.37987024162948962</v>
      </c>
    </row>
    <row r="24" spans="1:34" ht="12">
      <c r="A24" s="625"/>
      <c r="B24" s="56" t="s">
        <v>661</v>
      </c>
      <c r="C24" s="625">
        <v>2019</v>
      </c>
      <c r="D24" s="125">
        <v>0.43881947557040651</v>
      </c>
      <c r="E24" s="125">
        <v>0.44798085096015294</v>
      </c>
      <c r="F24" s="125">
        <v>0.41924591011774764</v>
      </c>
      <c r="G24" s="125">
        <v>0.42123741283690225</v>
      </c>
      <c r="H24" s="125">
        <v>0.40942366286839327</v>
      </c>
      <c r="I24" s="125">
        <v>0.38894689643747105</v>
      </c>
      <c r="J24" s="125">
        <v>0.36492484262445457</v>
      </c>
      <c r="K24" s="125">
        <v>0.35214387892137505</v>
      </c>
      <c r="L24" s="125">
        <v>0.34353034598374188</v>
      </c>
      <c r="M24" s="125">
        <v>0.31592001802657982</v>
      </c>
      <c r="N24" s="125">
        <v>0.24939028711722694</v>
      </c>
      <c r="O24" s="125">
        <v>0.23475452827733781</v>
      </c>
      <c r="P24" s="125">
        <v>0.20588592312435705</v>
      </c>
      <c r="Q24" s="125">
        <v>0.18743835552995688</v>
      </c>
      <c r="R24" s="125">
        <v>0.16046964455248819</v>
      </c>
      <c r="S24" s="125">
        <v>0.13717810321392448</v>
      </c>
      <c r="T24" s="125">
        <v>0.13216523935374994</v>
      </c>
      <c r="U24" s="125">
        <v>0.10767640177175287</v>
      </c>
      <c r="V24" s="125">
        <v>9.206511086510967E-2</v>
      </c>
      <c r="W24" s="125">
        <v>8.8225436564696239E-2</v>
      </c>
      <c r="X24" s="125">
        <v>8.1873120491614354E-2</v>
      </c>
      <c r="Y24" s="125">
        <v>7.3804275958543442E-2</v>
      </c>
      <c r="Z24" s="125">
        <v>5.5851369660447826E-2</v>
      </c>
      <c r="AA24" s="125">
        <v>4.4745153515212299E-2</v>
      </c>
      <c r="AB24" s="125">
        <v>5.6454688395844367E-2</v>
      </c>
      <c r="AC24" s="125">
        <v>4.670938006194552E-2</v>
      </c>
      <c r="AD24" s="125">
        <v>4.1708960586655137E-2</v>
      </c>
      <c r="AE24" s="125">
        <v>2.4415364012807868E-2</v>
      </c>
      <c r="AF24" s="125">
        <v>3.5783445205488477E-2</v>
      </c>
      <c r="AG24" s="125">
        <v>2.2527833155958552E-2</v>
      </c>
      <c r="AH24" s="125">
        <v>1.4539525171181298E-2</v>
      </c>
    </row>
    <row r="25" spans="1:34" ht="12">
      <c r="A25" s="625"/>
      <c r="B25" s="56" t="s">
        <v>662</v>
      </c>
      <c r="C25" s="625"/>
      <c r="D25" s="125">
        <v>0.12577676967142912</v>
      </c>
      <c r="E25" s="125">
        <v>0.13633939470866677</v>
      </c>
      <c r="F25" s="125">
        <v>0.13582670301594521</v>
      </c>
      <c r="G25" s="125">
        <v>0.14252938055406403</v>
      </c>
      <c r="H25" s="125">
        <v>0.1492485978161168</v>
      </c>
      <c r="I25" s="125">
        <v>0.17573397549453093</v>
      </c>
      <c r="J25" s="125">
        <v>0.18099694206468672</v>
      </c>
      <c r="K25" s="125">
        <v>0.18213263887423614</v>
      </c>
      <c r="L25" s="125">
        <v>0.20318969160277972</v>
      </c>
      <c r="M25" s="125">
        <v>0.23857946343107586</v>
      </c>
      <c r="N25" s="125">
        <v>0.28813446601745824</v>
      </c>
      <c r="O25" s="125">
        <v>0.32863320376483934</v>
      </c>
      <c r="P25" s="125">
        <v>0.35319548083627905</v>
      </c>
      <c r="Q25" s="125">
        <v>0.38687538431935314</v>
      </c>
      <c r="R25" s="125">
        <v>0.41100496435271333</v>
      </c>
      <c r="S25" s="125">
        <v>0.44919058439933118</v>
      </c>
      <c r="T25" s="125">
        <v>0.49424624220994873</v>
      </c>
      <c r="U25" s="125">
        <v>0.51048955778758009</v>
      </c>
      <c r="V25" s="125">
        <v>0.5121582440671183</v>
      </c>
      <c r="W25" s="125">
        <v>0.5347037944756825</v>
      </c>
      <c r="X25" s="125">
        <v>0.58464455712878516</v>
      </c>
      <c r="Y25" s="125">
        <v>0.57895836810058643</v>
      </c>
      <c r="Z25" s="125">
        <v>0.59165132368985718</v>
      </c>
      <c r="AA25" s="125">
        <v>0.64594520963573987</v>
      </c>
      <c r="AB25" s="125">
        <v>0.6289465773234052</v>
      </c>
      <c r="AC25" s="125">
        <v>0.63167485820130143</v>
      </c>
      <c r="AD25" s="125">
        <v>0.65301550751790272</v>
      </c>
      <c r="AE25" s="125">
        <v>0.7062097245008303</v>
      </c>
      <c r="AF25" s="125">
        <v>0.67610406144484891</v>
      </c>
      <c r="AG25" s="125">
        <v>0.69704904364369713</v>
      </c>
      <c r="AH25" s="125">
        <v>0.68704481201466527</v>
      </c>
    </row>
    <row r="26" spans="1:34" ht="12">
      <c r="A26" s="625"/>
      <c r="B26" s="56" t="s">
        <v>663</v>
      </c>
      <c r="C26" s="625"/>
      <c r="D26" s="125">
        <v>0.13368376622073069</v>
      </c>
      <c r="E26" s="125">
        <v>0.14205807599154482</v>
      </c>
      <c r="F26" s="125">
        <v>0.12623335808738673</v>
      </c>
      <c r="G26" s="125">
        <v>0.13555425388702846</v>
      </c>
      <c r="H26" s="125">
        <v>0.14670030122687128</v>
      </c>
      <c r="I26" s="125">
        <v>0.13308422989377033</v>
      </c>
      <c r="J26" s="125">
        <v>0.13841343087552832</v>
      </c>
      <c r="K26" s="125">
        <v>0.15393876895486394</v>
      </c>
      <c r="L26" s="125">
        <v>0.12684275875833334</v>
      </c>
      <c r="M26" s="125">
        <v>0.1388831183073608</v>
      </c>
      <c r="N26" s="125">
        <v>0.14692706336946043</v>
      </c>
      <c r="O26" s="125">
        <v>0.16408234603961352</v>
      </c>
      <c r="P26" s="125">
        <v>0.16416490439054976</v>
      </c>
      <c r="Q26" s="125">
        <v>0.15191422149758851</v>
      </c>
      <c r="R26" s="125">
        <v>0.15161299003313958</v>
      </c>
      <c r="S26" s="125">
        <v>0.13831923509314206</v>
      </c>
      <c r="T26" s="125">
        <v>0.14699429843542963</v>
      </c>
      <c r="U26" s="125">
        <v>0.14393864646749649</v>
      </c>
      <c r="V26" s="125">
        <v>0.15109766813514935</v>
      </c>
      <c r="W26" s="125">
        <v>0.13714974876239067</v>
      </c>
      <c r="X26" s="125">
        <v>0.11998817174310433</v>
      </c>
      <c r="Y26" s="125">
        <v>0.11589856695575512</v>
      </c>
      <c r="Z26" s="125">
        <v>0.13311000351201463</v>
      </c>
      <c r="AA26" s="125">
        <v>0.10847013333175974</v>
      </c>
      <c r="AB26" s="125">
        <v>0.10467191429815269</v>
      </c>
      <c r="AC26" s="125">
        <v>0.10621910787772713</v>
      </c>
      <c r="AD26" s="125">
        <v>8.8118442825899979E-2</v>
      </c>
      <c r="AE26" s="125">
        <v>6.205492355545137E-2</v>
      </c>
      <c r="AF26" s="125">
        <v>6.8537764153175862E-2</v>
      </c>
      <c r="AG26" s="125">
        <v>7.1158601935963142E-2</v>
      </c>
      <c r="AH26" s="125">
        <v>6.4336183938539127E-2</v>
      </c>
    </row>
    <row r="27" spans="1:34" ht="12">
      <c r="A27" s="626"/>
      <c r="B27" s="122" t="s">
        <v>664</v>
      </c>
      <c r="C27" s="626"/>
      <c r="D27" s="126">
        <v>0.30171998853743381</v>
      </c>
      <c r="E27" s="126">
        <v>0.27362167833963541</v>
      </c>
      <c r="F27" s="126">
        <v>0.31869402877892045</v>
      </c>
      <c r="G27" s="126">
        <v>0.30067895272200529</v>
      </c>
      <c r="H27" s="126">
        <v>0.29462743808861869</v>
      </c>
      <c r="I27" s="126">
        <v>0.30223489817422777</v>
      </c>
      <c r="J27" s="126">
        <v>0.31566478443533041</v>
      </c>
      <c r="K27" s="126">
        <v>0.31178471324952495</v>
      </c>
      <c r="L27" s="126">
        <v>0.32643720365514506</v>
      </c>
      <c r="M27" s="126">
        <v>0.30661740023498357</v>
      </c>
      <c r="N27" s="126">
        <v>0.31554818349585451</v>
      </c>
      <c r="O27" s="126">
        <v>0.27252992191820935</v>
      </c>
      <c r="P27" s="126">
        <v>0.2767536916488143</v>
      </c>
      <c r="Q27" s="126">
        <v>0.27377203865310151</v>
      </c>
      <c r="R27" s="126">
        <v>0.27691240106165887</v>
      </c>
      <c r="S27" s="126">
        <v>0.2753120772936023</v>
      </c>
      <c r="T27" s="126">
        <v>0.22659422000087168</v>
      </c>
      <c r="U27" s="126">
        <v>0.23789539397317061</v>
      </c>
      <c r="V27" s="126">
        <v>0.24467897693262267</v>
      </c>
      <c r="W27" s="126">
        <v>0.23992102019723061</v>
      </c>
      <c r="X27" s="126">
        <v>0.2134941506364961</v>
      </c>
      <c r="Y27" s="126">
        <v>0.23133878898511495</v>
      </c>
      <c r="Z27" s="126">
        <v>0.21938730313768029</v>
      </c>
      <c r="AA27" s="126">
        <v>0.20083950351728805</v>
      </c>
      <c r="AB27" s="126">
        <v>0.20992681998259791</v>
      </c>
      <c r="AC27" s="126">
        <v>0.21539665385902601</v>
      </c>
      <c r="AD27" s="126">
        <v>0.21715708906954206</v>
      </c>
      <c r="AE27" s="126">
        <v>0.20731998793091053</v>
      </c>
      <c r="AF27" s="126">
        <v>0.21957472919648668</v>
      </c>
      <c r="AG27" s="126">
        <v>0.20926452126438116</v>
      </c>
      <c r="AH27" s="126">
        <v>0.23407947887561445</v>
      </c>
    </row>
    <row r="92" spans="2:2">
      <c r="B92" s="484" t="s">
        <v>667</v>
      </c>
    </row>
    <row r="93" spans="2:2">
      <c r="B93" s="484" t="s">
        <v>668</v>
      </c>
    </row>
    <row r="94" spans="2:2">
      <c r="B94" s="484" t="s">
        <v>669</v>
      </c>
    </row>
    <row r="95" spans="2:2">
      <c r="B95" s="484" t="s">
        <v>670</v>
      </c>
    </row>
    <row r="96" spans="2:2">
      <c r="B96" s="484" t="s">
        <v>671</v>
      </c>
    </row>
  </sheetData>
  <mergeCells count="13">
    <mergeCell ref="D2:AH2"/>
    <mergeCell ref="C2:C3"/>
    <mergeCell ref="B2:B3"/>
    <mergeCell ref="A2:A3"/>
    <mergeCell ref="A4:A11"/>
    <mergeCell ref="A12:A19"/>
    <mergeCell ref="A20:A27"/>
    <mergeCell ref="C4:C7"/>
    <mergeCell ref="C8:C11"/>
    <mergeCell ref="C12:C15"/>
    <mergeCell ref="C16:C19"/>
    <mergeCell ref="C20:C23"/>
    <mergeCell ref="C24:C27"/>
  </mergeCells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582FC6-78FA-4621-A70A-0095A3F51B78}">
  <sheetPr codeName="Sheet11"/>
  <dimension ref="B2:AG50"/>
  <sheetViews>
    <sheetView topLeftCell="B1" zoomScale="80" zoomScaleNormal="80" workbookViewId="0">
      <selection activeCell="B33" sqref="B33:Q35"/>
    </sheetView>
  </sheetViews>
  <sheetFormatPr defaultColWidth="9" defaultRowHeight="15"/>
  <cols>
    <col min="1" max="1" width="4.5" style="12" customWidth="1"/>
    <col min="2" max="2" width="9" style="12"/>
    <col min="3" max="3" width="26.5" style="12" bestFit="1" customWidth="1"/>
    <col min="4" max="17" width="12.1640625" style="12" customWidth="1"/>
    <col min="18" max="16384" width="9" style="12"/>
  </cols>
  <sheetData>
    <row r="2" spans="2:33">
      <c r="B2" s="130" t="s">
        <v>672</v>
      </c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</row>
    <row r="3" spans="2:33"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</row>
    <row r="4" spans="2:33">
      <c r="B4" s="132"/>
      <c r="C4" s="132"/>
      <c r="D4" s="630" t="s">
        <v>673</v>
      </c>
      <c r="E4" s="630"/>
      <c r="F4" s="630"/>
      <c r="G4" s="630"/>
      <c r="H4" s="630"/>
      <c r="I4" s="630"/>
      <c r="J4" s="630"/>
      <c r="K4" s="630" t="s">
        <v>674</v>
      </c>
      <c r="L4" s="630"/>
      <c r="M4" s="630"/>
      <c r="N4" s="630"/>
      <c r="O4" s="630"/>
      <c r="P4" s="630"/>
      <c r="Q4" s="630"/>
      <c r="S4" s="14" t="s">
        <v>675</v>
      </c>
    </row>
    <row r="5" spans="2:33">
      <c r="B5" s="132"/>
      <c r="C5" s="132"/>
      <c r="D5" s="631" t="s">
        <v>676</v>
      </c>
      <c r="E5" s="631"/>
      <c r="F5" s="631"/>
      <c r="G5" s="631" t="s">
        <v>677</v>
      </c>
      <c r="H5" s="631"/>
      <c r="I5" s="631"/>
      <c r="J5" s="631"/>
      <c r="K5" s="631" t="s">
        <v>676</v>
      </c>
      <c r="L5" s="631"/>
      <c r="M5" s="631"/>
      <c r="N5" s="631" t="s">
        <v>677</v>
      </c>
      <c r="O5" s="631"/>
      <c r="P5" s="631"/>
      <c r="Q5" s="631"/>
    </row>
    <row r="6" spans="2:33">
      <c r="B6" s="133" t="s">
        <v>678</v>
      </c>
      <c r="C6" s="133" t="s">
        <v>277</v>
      </c>
      <c r="D6" s="134" t="s">
        <v>679</v>
      </c>
      <c r="E6" s="134" t="s">
        <v>680</v>
      </c>
      <c r="F6" s="134" t="s">
        <v>681</v>
      </c>
      <c r="G6" s="134" t="s">
        <v>679</v>
      </c>
      <c r="H6" s="134" t="s">
        <v>682</v>
      </c>
      <c r="I6" s="134" t="s">
        <v>680</v>
      </c>
      <c r="J6" s="134" t="s">
        <v>681</v>
      </c>
      <c r="K6" s="134" t="s">
        <v>679</v>
      </c>
      <c r="L6" s="134" t="s">
        <v>680</v>
      </c>
      <c r="M6" s="134" t="s">
        <v>681</v>
      </c>
      <c r="N6" s="134" t="s">
        <v>679</v>
      </c>
      <c r="O6" s="134" t="s">
        <v>682</v>
      </c>
      <c r="P6" s="134" t="s">
        <v>680</v>
      </c>
      <c r="Q6" s="134" t="s">
        <v>681</v>
      </c>
    </row>
    <row r="7" spans="2:33">
      <c r="B7" s="135" t="s">
        <v>571</v>
      </c>
      <c r="C7" s="135" t="s">
        <v>121</v>
      </c>
      <c r="D7" s="136">
        <v>76.579800499393457</v>
      </c>
      <c r="E7" s="136">
        <v>79.584325474884125</v>
      </c>
      <c r="F7" s="136">
        <v>73.525100295879383</v>
      </c>
      <c r="G7" s="136">
        <v>17.577921288604273</v>
      </c>
      <c r="H7" s="136">
        <f>G7+65</f>
        <v>82.577921288604273</v>
      </c>
      <c r="I7" s="136">
        <v>19.243220688733487</v>
      </c>
      <c r="J7" s="136">
        <v>15.663756490158605</v>
      </c>
      <c r="K7" s="136">
        <v>66.791514341097482</v>
      </c>
      <c r="L7" s="136">
        <v>68.394278561875311</v>
      </c>
      <c r="M7" s="136">
        <v>65.162077107605711</v>
      </c>
      <c r="N7" s="136">
        <v>13.312442278260605</v>
      </c>
      <c r="O7" s="136">
        <f>N7+65</f>
        <v>78.312442278260605</v>
      </c>
      <c r="P7" s="136">
        <v>14.443161194322585</v>
      </c>
      <c r="Q7" s="136">
        <v>12.01373012055106</v>
      </c>
    </row>
    <row r="8" spans="2:33">
      <c r="B8" s="132" t="s">
        <v>561</v>
      </c>
      <c r="C8" s="132" t="s">
        <v>365</v>
      </c>
      <c r="D8" s="137">
        <v>73.361486448178113</v>
      </c>
      <c r="E8" s="137">
        <v>76.875863248114044</v>
      </c>
      <c r="F8" s="137">
        <v>69.883916629458582</v>
      </c>
      <c r="G8" s="137">
        <v>17.564865385644353</v>
      </c>
      <c r="H8" s="137">
        <f t="shared" ref="H8:H35" si="0">G8+65</f>
        <v>82.564865385644353</v>
      </c>
      <c r="I8" s="137">
        <v>19.004325446727563</v>
      </c>
      <c r="J8" s="137">
        <v>15.951339775698742</v>
      </c>
      <c r="K8" s="137">
        <v>64.238416422721571</v>
      </c>
      <c r="L8" s="137">
        <v>66.387138919530443</v>
      </c>
      <c r="M8" s="137">
        <v>62.122152233253964</v>
      </c>
      <c r="N8" s="137">
        <v>13.417364165583976</v>
      </c>
      <c r="O8" s="137">
        <f t="shared" ref="O8:O35" si="1">N8+65</f>
        <v>78.417364165583976</v>
      </c>
      <c r="P8" s="137">
        <v>14.460032981091743</v>
      </c>
      <c r="Q8" s="137">
        <v>12.246548021670407</v>
      </c>
    </row>
    <row r="9" spans="2:33">
      <c r="B9" s="132" t="s">
        <v>572</v>
      </c>
      <c r="C9" s="132" t="s">
        <v>295</v>
      </c>
      <c r="D9" s="137">
        <v>76.195045174994078</v>
      </c>
      <c r="E9" s="137">
        <v>77.792126560476319</v>
      </c>
      <c r="F9" s="137">
        <v>74.498644375217467</v>
      </c>
      <c r="G9" s="137">
        <v>17.322552528279545</v>
      </c>
      <c r="H9" s="137">
        <f t="shared" si="0"/>
        <v>82.322552528279545</v>
      </c>
      <c r="I9" s="137">
        <v>18.127434820418571</v>
      </c>
      <c r="J9" s="137">
        <v>16.398222285354592</v>
      </c>
      <c r="K9" s="137">
        <v>66.699630541154036</v>
      </c>
      <c r="L9" s="137">
        <v>67.282880852183041</v>
      </c>
      <c r="M9" s="137">
        <v>66.071031143786485</v>
      </c>
      <c r="N9" s="137">
        <v>13.224950765700854</v>
      </c>
      <c r="O9" s="137">
        <f t="shared" si="1"/>
        <v>78.224950765700854</v>
      </c>
      <c r="P9" s="137">
        <v>13.771144680275185</v>
      </c>
      <c r="Q9" s="137">
        <v>12.59785264238181</v>
      </c>
    </row>
    <row r="10" spans="2:33">
      <c r="B10" s="132" t="s">
        <v>551</v>
      </c>
      <c r="C10" s="132" t="s">
        <v>296</v>
      </c>
      <c r="D10" s="137">
        <v>74.459219169473485</v>
      </c>
      <c r="E10" s="137">
        <v>77.990943156574815</v>
      </c>
      <c r="F10" s="137">
        <v>71.312335495922113</v>
      </c>
      <c r="G10" s="137">
        <v>18.313790978139465</v>
      </c>
      <c r="H10" s="137">
        <f t="shared" si="0"/>
        <v>83.313790978139465</v>
      </c>
      <c r="I10" s="137">
        <v>19.614460541030553</v>
      </c>
      <c r="J10" s="137">
        <v>17.212186938398276</v>
      </c>
      <c r="K10" s="137">
        <v>65.058489146251617</v>
      </c>
      <c r="L10" s="137">
        <v>67.127372201914469</v>
      </c>
      <c r="M10" s="137">
        <v>63.238854125117037</v>
      </c>
      <c r="N10" s="137">
        <v>13.996698809416273</v>
      </c>
      <c r="O10" s="137">
        <f t="shared" si="1"/>
        <v>78.996698809416273</v>
      </c>
      <c r="P10" s="137">
        <v>14.861331829818624</v>
      </c>
      <c r="Q10" s="137">
        <v>13.264691484992682</v>
      </c>
      <c r="AF10" s="52"/>
    </row>
    <row r="11" spans="2:33">
      <c r="B11" s="132" t="s">
        <v>554</v>
      </c>
      <c r="C11" s="132" t="s">
        <v>128</v>
      </c>
      <c r="D11" s="137">
        <v>72.01217269988814</v>
      </c>
      <c r="E11" s="137">
        <v>72.925595057004614</v>
      </c>
      <c r="F11" s="137">
        <v>71.089363335150068</v>
      </c>
      <c r="G11" s="137">
        <v>15.051192084736712</v>
      </c>
      <c r="H11" s="137">
        <f t="shared" si="0"/>
        <v>80.051192084736712</v>
      </c>
      <c r="I11" s="137">
        <v>15.435150850713441</v>
      </c>
      <c r="J11" s="137">
        <v>14.631260382732364</v>
      </c>
      <c r="K11" s="137">
        <v>63.105998306976922</v>
      </c>
      <c r="L11" s="137">
        <v>63.107398333628083</v>
      </c>
      <c r="M11" s="137">
        <v>63.103534264840583</v>
      </c>
      <c r="N11" s="137">
        <v>11.397470339190448</v>
      </c>
      <c r="O11" s="137">
        <f t="shared" si="1"/>
        <v>76.397470339190448</v>
      </c>
      <c r="P11" s="137">
        <v>11.600592957226752</v>
      </c>
      <c r="Q11" s="137">
        <v>11.178987119445708</v>
      </c>
    </row>
    <row r="12" spans="2:33">
      <c r="B12" s="132" t="s">
        <v>567</v>
      </c>
      <c r="C12" s="132" t="s">
        <v>135</v>
      </c>
      <c r="D12" s="137">
        <v>75.845371200704619</v>
      </c>
      <c r="E12" s="137">
        <v>79.402522950957575</v>
      </c>
      <c r="F12" s="137">
        <v>72.307572504124991</v>
      </c>
      <c r="G12" s="137">
        <v>18.752064530717689</v>
      </c>
      <c r="H12" s="137">
        <f t="shared" si="0"/>
        <v>83.752064530717689</v>
      </c>
      <c r="I12" s="137">
        <v>20.071889230235797</v>
      </c>
      <c r="J12" s="137">
        <v>17.224170579546069</v>
      </c>
      <c r="K12" s="137">
        <v>65.199085077764011</v>
      </c>
      <c r="L12" s="137">
        <v>67.22415403264236</v>
      </c>
      <c r="M12" s="137">
        <v>63.187530514982697</v>
      </c>
      <c r="N12" s="137">
        <v>13.892260133313258</v>
      </c>
      <c r="O12" s="137">
        <f t="shared" si="1"/>
        <v>78.892260133313258</v>
      </c>
      <c r="P12" s="137">
        <v>14.798043467119612</v>
      </c>
      <c r="Q12" s="137">
        <v>12.845437366784282</v>
      </c>
    </row>
    <row r="13" spans="2:33">
      <c r="B13" s="132" t="s">
        <v>570</v>
      </c>
      <c r="C13" s="132" t="s">
        <v>142</v>
      </c>
      <c r="D13" s="137">
        <v>80.159030300904121</v>
      </c>
      <c r="E13" s="137">
        <v>82.552575140911685</v>
      </c>
      <c r="F13" s="137">
        <v>77.686905956104297</v>
      </c>
      <c r="G13" s="137">
        <v>19.667405967782557</v>
      </c>
      <c r="H13" s="137">
        <f t="shared" si="0"/>
        <v>84.667405967782557</v>
      </c>
      <c r="I13" s="137">
        <v>20.879273928298204</v>
      </c>
      <c r="J13" s="137">
        <v>18.27778127028941</v>
      </c>
      <c r="K13" s="137">
        <v>69.22643389355872</v>
      </c>
      <c r="L13" s="137">
        <v>70.079027767578253</v>
      </c>
      <c r="M13" s="137">
        <v>68.331678710077739</v>
      </c>
      <c r="N13" s="137">
        <v>14.565450102011127</v>
      </c>
      <c r="O13" s="137">
        <f t="shared" si="1"/>
        <v>79.565450102011127</v>
      </c>
      <c r="P13" s="137">
        <v>15.272764166226011</v>
      </c>
      <c r="Q13" s="137">
        <v>13.756754742588498</v>
      </c>
    </row>
    <row r="14" spans="2:33">
      <c r="B14" s="132" t="s">
        <v>565</v>
      </c>
      <c r="C14" s="132" t="s">
        <v>149</v>
      </c>
      <c r="D14" s="137">
        <v>80.192533581129396</v>
      </c>
      <c r="E14" s="137">
        <v>82.863606992666902</v>
      </c>
      <c r="F14" s="137">
        <v>77.465741854541832</v>
      </c>
      <c r="G14" s="137">
        <v>21.306396079302104</v>
      </c>
      <c r="H14" s="137">
        <f t="shared" si="0"/>
        <v>86.306396079302104</v>
      </c>
      <c r="I14" s="137">
        <v>22.281220602346579</v>
      </c>
      <c r="J14" s="137">
        <v>20.186593995273554</v>
      </c>
      <c r="K14" s="137">
        <v>69.570259629559558</v>
      </c>
      <c r="L14" s="137">
        <v>71.108143262894416</v>
      </c>
      <c r="M14" s="137">
        <v>68.00806175418397</v>
      </c>
      <c r="N14" s="137">
        <v>15.942310106978624</v>
      </c>
      <c r="O14" s="137">
        <f t="shared" si="1"/>
        <v>80.942310106978624</v>
      </c>
      <c r="P14" s="137">
        <v>16.605924840429083</v>
      </c>
      <c r="Q14" s="137">
        <v>15.179427054337012</v>
      </c>
    </row>
    <row r="15" spans="2:33">
      <c r="B15" s="132" t="s">
        <v>568</v>
      </c>
      <c r="C15" s="132" t="s">
        <v>156</v>
      </c>
      <c r="D15" s="137">
        <v>80.074469239894782</v>
      </c>
      <c r="E15" s="137">
        <v>83.043127418068309</v>
      </c>
      <c r="F15" s="137">
        <v>77.078747208183884</v>
      </c>
      <c r="G15" s="137">
        <v>20.393988474542326</v>
      </c>
      <c r="H15" s="137">
        <f t="shared" si="0"/>
        <v>85.393988474542326</v>
      </c>
      <c r="I15" s="137">
        <v>21.791404736882583</v>
      </c>
      <c r="J15" s="137">
        <v>18.909288160249687</v>
      </c>
      <c r="K15" s="137">
        <v>69.379943600861679</v>
      </c>
      <c r="L15" s="137">
        <v>70.982852421769749</v>
      </c>
      <c r="M15" s="137">
        <v>67.778504828039814</v>
      </c>
      <c r="N15" s="137">
        <v>15.123587364060413</v>
      </c>
      <c r="O15" s="137">
        <f t="shared" si="1"/>
        <v>80.123587364060413</v>
      </c>
      <c r="P15" s="137">
        <v>16.044425527585318</v>
      </c>
      <c r="Q15" s="137">
        <v>14.143020359826352</v>
      </c>
      <c r="AG15" s="52"/>
    </row>
    <row r="16" spans="2:33">
      <c r="B16" s="132" t="s">
        <v>557</v>
      </c>
      <c r="C16" s="132" t="s">
        <v>163</v>
      </c>
      <c r="D16" s="137">
        <v>73.185116299243802</v>
      </c>
      <c r="E16" s="137">
        <v>76.72711761033483</v>
      </c>
      <c r="F16" s="137">
        <v>69.986421088071211</v>
      </c>
      <c r="G16" s="137">
        <v>17.397170898947493</v>
      </c>
      <c r="H16" s="137">
        <f t="shared" si="0"/>
        <v>82.397170898947493</v>
      </c>
      <c r="I16" s="137">
        <v>18.808706989493146</v>
      </c>
      <c r="J16" s="137">
        <v>15.996193572240387</v>
      </c>
      <c r="K16" s="137">
        <v>64.215446237376867</v>
      </c>
      <c r="L16" s="137">
        <v>66.41465709160147</v>
      </c>
      <c r="M16" s="137">
        <v>62.244566675868633</v>
      </c>
      <c r="N16" s="137">
        <v>13.399262151479434</v>
      </c>
      <c r="O16" s="137">
        <f t="shared" si="1"/>
        <v>78.399262151479434</v>
      </c>
      <c r="P16" s="137">
        <v>14.422848076951624</v>
      </c>
      <c r="Q16" s="137">
        <v>12.384180278054501</v>
      </c>
    </row>
    <row r="17" spans="2:19">
      <c r="B17" s="132" t="s">
        <v>558</v>
      </c>
      <c r="C17" s="132" t="s">
        <v>170</v>
      </c>
      <c r="D17" s="137">
        <v>76.376688367069718</v>
      </c>
      <c r="E17" s="137">
        <v>78.658053660797421</v>
      </c>
      <c r="F17" s="137">
        <v>74.15656064826193</v>
      </c>
      <c r="G17" s="137">
        <v>18.346876545328641</v>
      </c>
      <c r="H17" s="137">
        <f t="shared" si="0"/>
        <v>83.346876545328641</v>
      </c>
      <c r="I17" s="137">
        <v>19.154871821656855</v>
      </c>
      <c r="J17" s="137">
        <v>17.510312602361893</v>
      </c>
      <c r="K17" s="137">
        <v>66.737038167019691</v>
      </c>
      <c r="L17" s="137">
        <v>67.74156250187356</v>
      </c>
      <c r="M17" s="137">
        <v>65.769190953671142</v>
      </c>
      <c r="N17" s="137">
        <v>13.786154275340905</v>
      </c>
      <c r="O17" s="137">
        <f t="shared" si="1"/>
        <v>78.786154275340905</v>
      </c>
      <c r="P17" s="137">
        <v>14.265682411094886</v>
      </c>
      <c r="Q17" s="137">
        <v>13.290312216043532</v>
      </c>
    </row>
    <row r="18" spans="2:19">
      <c r="B18" s="132" t="s">
        <v>562</v>
      </c>
      <c r="C18" s="132" t="s">
        <v>219</v>
      </c>
      <c r="D18" s="137">
        <v>75.715527772713926</v>
      </c>
      <c r="E18" s="137">
        <v>79.907427199329703</v>
      </c>
      <c r="F18" s="137">
        <v>71.103532107933702</v>
      </c>
      <c r="G18" s="137">
        <v>18.979393780282578</v>
      </c>
      <c r="H18" s="137">
        <f t="shared" si="0"/>
        <v>83.979393780282578</v>
      </c>
      <c r="I18" s="137">
        <v>20.217170655594586</v>
      </c>
      <c r="J18" s="137">
        <v>17.504553994444379</v>
      </c>
      <c r="K18" s="137">
        <v>65.534008850959978</v>
      </c>
      <c r="L18" s="137">
        <v>68.442614104883305</v>
      </c>
      <c r="M18" s="137">
        <v>62.34048773199649</v>
      </c>
      <c r="N18" s="137">
        <v>14.065044705365864</v>
      </c>
      <c r="O18" s="137">
        <f t="shared" si="1"/>
        <v>79.065044705365864</v>
      </c>
      <c r="P18" s="137">
        <v>14.967822937960079</v>
      </c>
      <c r="Q18" s="137">
        <v>12.985458369569599</v>
      </c>
    </row>
    <row r="19" spans="2:19">
      <c r="B19" s="132" t="s">
        <v>549</v>
      </c>
      <c r="C19" s="132" t="s">
        <v>177</v>
      </c>
      <c r="D19" s="137">
        <v>72.576929318696585</v>
      </c>
      <c r="E19" s="137">
        <v>75.480866833678263</v>
      </c>
      <c r="F19" s="137">
        <v>69.530816513407999</v>
      </c>
      <c r="G19" s="137">
        <v>17.245775801184791</v>
      </c>
      <c r="H19" s="137">
        <f t="shared" si="0"/>
        <v>82.245775801184791</v>
      </c>
      <c r="I19" s="137">
        <v>17.972179125735749</v>
      </c>
      <c r="J19" s="137">
        <v>16.445360125390152</v>
      </c>
      <c r="K19" s="137">
        <v>62.906718534033843</v>
      </c>
      <c r="L19" s="137">
        <v>64.623366392940582</v>
      </c>
      <c r="M19" s="137">
        <v>61.113559104651493</v>
      </c>
      <c r="N19" s="137">
        <v>12.731277696840252</v>
      </c>
      <c r="O19" s="137">
        <f t="shared" si="1"/>
        <v>77.731277696840252</v>
      </c>
      <c r="P19" s="137">
        <v>13.158238485459293</v>
      </c>
      <c r="Q19" s="137">
        <v>12.261196207924868</v>
      </c>
    </row>
    <row r="20" spans="2:19">
      <c r="B20" s="132" t="s">
        <v>560</v>
      </c>
      <c r="C20" s="132" t="s">
        <v>374</v>
      </c>
      <c r="D20" s="137">
        <v>67.306795582912784</v>
      </c>
      <c r="E20" s="137">
        <v>70.750672728968055</v>
      </c>
      <c r="F20" s="137">
        <v>64.110613973767627</v>
      </c>
      <c r="G20" s="137">
        <v>14.185465708122464</v>
      </c>
      <c r="H20" s="137">
        <f t="shared" si="0"/>
        <v>79.185465708122464</v>
      </c>
      <c r="I20" s="137">
        <v>15.299300095089137</v>
      </c>
      <c r="J20" s="137">
        <v>13.017105681737348</v>
      </c>
      <c r="K20" s="137">
        <v>58.366140828740342</v>
      </c>
      <c r="L20" s="137">
        <v>60.597383610808599</v>
      </c>
      <c r="M20" s="137">
        <v>56.305275288386063</v>
      </c>
      <c r="N20" s="137">
        <v>10.557120108563268</v>
      </c>
      <c r="O20" s="137">
        <f t="shared" si="1"/>
        <v>75.557120108563268</v>
      </c>
      <c r="P20" s="137">
        <v>11.357879098456422</v>
      </c>
      <c r="Q20" s="137">
        <v>9.7172941451034802</v>
      </c>
    </row>
    <row r="21" spans="2:19">
      <c r="B21" s="132" t="s">
        <v>548</v>
      </c>
      <c r="C21" s="132" t="s">
        <v>375</v>
      </c>
      <c r="D21" s="137">
        <v>63.790549124281171</v>
      </c>
      <c r="E21" s="137">
        <v>64.641931331479043</v>
      </c>
      <c r="F21" s="137">
        <v>62.943619770567537</v>
      </c>
      <c r="G21" s="137">
        <v>13.750981884948658</v>
      </c>
      <c r="H21" s="137">
        <f t="shared" si="0"/>
        <v>78.750981884948658</v>
      </c>
      <c r="I21" s="137">
        <v>13.951307475142983</v>
      </c>
      <c r="J21" s="137">
        <v>13.532267522010756</v>
      </c>
      <c r="K21" s="137">
        <v>55.427352421135161</v>
      </c>
      <c r="L21" s="137">
        <v>55.479968612809166</v>
      </c>
      <c r="M21" s="137">
        <v>55.439139161105601</v>
      </c>
      <c r="N21" s="137">
        <v>10.387142800047073</v>
      </c>
      <c r="O21" s="137">
        <f t="shared" si="1"/>
        <v>75.387142800047073</v>
      </c>
      <c r="P21" s="137">
        <v>10.460652062906419</v>
      </c>
      <c r="Q21" s="137">
        <v>10.307803782667435</v>
      </c>
    </row>
    <row r="22" spans="2:19">
      <c r="B22" s="132" t="s">
        <v>550</v>
      </c>
      <c r="C22" s="132" t="s">
        <v>376</v>
      </c>
      <c r="D22" s="137">
        <v>72.06650346903524</v>
      </c>
      <c r="E22" s="137">
        <v>73.293321815587674</v>
      </c>
      <c r="F22" s="137">
        <v>70.807861358001702</v>
      </c>
      <c r="G22" s="137">
        <v>15.012844446954347</v>
      </c>
      <c r="H22" s="137">
        <f t="shared" si="0"/>
        <v>80.012844446954347</v>
      </c>
      <c r="I22" s="137">
        <v>15.693081803472964</v>
      </c>
      <c r="J22" s="137">
        <v>14.301860167197901</v>
      </c>
      <c r="K22" s="137">
        <v>63.018725741149161</v>
      </c>
      <c r="L22" s="137">
        <v>63.276350627103689</v>
      </c>
      <c r="M22" s="137">
        <v>62.793456156044464</v>
      </c>
      <c r="N22" s="137">
        <v>11.244129116043084</v>
      </c>
      <c r="O22" s="137">
        <f t="shared" si="1"/>
        <v>76.244129116043084</v>
      </c>
      <c r="P22" s="137">
        <v>11.648878360007416</v>
      </c>
      <c r="Q22" s="137">
        <v>10.819437828235763</v>
      </c>
    </row>
    <row r="23" spans="2:19">
      <c r="B23" s="132" t="s">
        <v>566</v>
      </c>
      <c r="C23" s="132" t="s">
        <v>298</v>
      </c>
      <c r="D23" s="137">
        <v>76.247861402908782</v>
      </c>
      <c r="E23" s="137">
        <v>77.994556964069645</v>
      </c>
      <c r="F23" s="137">
        <v>74.572504684172969</v>
      </c>
      <c r="G23" s="137">
        <v>18.007707075323111</v>
      </c>
      <c r="H23" s="137">
        <f t="shared" si="0"/>
        <v>83.007707075323111</v>
      </c>
      <c r="I23" s="137">
        <v>19.292434225062451</v>
      </c>
      <c r="J23" s="137">
        <v>16.734754623140375</v>
      </c>
      <c r="K23" s="137">
        <v>66.513583743964915</v>
      </c>
      <c r="L23" s="137">
        <v>67.176904758686902</v>
      </c>
      <c r="M23" s="137">
        <v>65.911539602773118</v>
      </c>
      <c r="N23" s="137">
        <v>13.624705147813216</v>
      </c>
      <c r="O23" s="137">
        <f t="shared" si="1"/>
        <v>78.624705147813216</v>
      </c>
      <c r="P23" s="137">
        <v>14.562759373128813</v>
      </c>
      <c r="Q23" s="137">
        <v>12.695869689791905</v>
      </c>
    </row>
    <row r="24" spans="2:19">
      <c r="B24" s="132" t="s">
        <v>556</v>
      </c>
      <c r="C24" s="132" t="s">
        <v>184</v>
      </c>
      <c r="D24" s="137">
        <v>75.630216290578502</v>
      </c>
      <c r="E24" s="137">
        <v>78.618267394341387</v>
      </c>
      <c r="F24" s="137">
        <v>72.655015086107213</v>
      </c>
      <c r="G24" s="137">
        <v>18.340411756697705</v>
      </c>
      <c r="H24" s="137">
        <f t="shared" si="0"/>
        <v>83.340411756697705</v>
      </c>
      <c r="I24" s="137">
        <v>19.186767990207372</v>
      </c>
      <c r="J24" s="137">
        <v>17.425019683132319</v>
      </c>
      <c r="K24" s="137">
        <v>65.355727006494561</v>
      </c>
      <c r="L24" s="137">
        <v>66.857457454083089</v>
      </c>
      <c r="M24" s="137">
        <v>63.878988595703532</v>
      </c>
      <c r="N24" s="137">
        <v>13.356009509692441</v>
      </c>
      <c r="O24" s="137">
        <f t="shared" si="1"/>
        <v>78.356009509692441</v>
      </c>
      <c r="P24" s="137">
        <v>13.857440209690964</v>
      </c>
      <c r="Q24" s="137">
        <v>12.820202939216713</v>
      </c>
    </row>
    <row r="25" spans="2:19">
      <c r="B25" s="132" t="s">
        <v>552</v>
      </c>
      <c r="C25" s="132" t="s">
        <v>191</v>
      </c>
      <c r="D25" s="137">
        <v>75.380954128902616</v>
      </c>
      <c r="E25" s="137">
        <v>78.352379672742913</v>
      </c>
      <c r="F25" s="137">
        <v>72.421160838132877</v>
      </c>
      <c r="G25" s="137">
        <v>16.384619341857274</v>
      </c>
      <c r="H25" s="137">
        <f t="shared" si="0"/>
        <v>81.384619341857274</v>
      </c>
      <c r="I25" s="137">
        <v>18.066397083286517</v>
      </c>
      <c r="J25" s="137">
        <v>14.603875681657485</v>
      </c>
      <c r="K25" s="137">
        <v>65.778149888610329</v>
      </c>
      <c r="L25" s="137">
        <v>67.509726246592209</v>
      </c>
      <c r="M25" s="137">
        <v>64.06457417629025</v>
      </c>
      <c r="N25" s="137">
        <v>12.307610798518084</v>
      </c>
      <c r="O25" s="137">
        <f t="shared" si="1"/>
        <v>77.307610798518084</v>
      </c>
      <c r="P25" s="137">
        <v>13.479854802924251</v>
      </c>
      <c r="Q25" s="137">
        <v>11.065491123017921</v>
      </c>
    </row>
    <row r="26" spans="2:19">
      <c r="B26" s="132" t="s">
        <v>564</v>
      </c>
      <c r="C26" s="132" t="s">
        <v>198</v>
      </c>
      <c r="D26" s="137">
        <v>80.03257635102058</v>
      </c>
      <c r="E26" s="137">
        <v>82.727021407951298</v>
      </c>
      <c r="F26" s="137">
        <v>77.499497679750959</v>
      </c>
      <c r="G26" s="137">
        <v>21.121824871382628</v>
      </c>
      <c r="H26" s="137">
        <f t="shared" si="0"/>
        <v>86.121824871382628</v>
      </c>
      <c r="I26" s="137">
        <v>22.461330157056565</v>
      </c>
      <c r="J26" s="137">
        <v>19.78832603402644</v>
      </c>
      <c r="K26" s="137">
        <v>69.244609383558512</v>
      </c>
      <c r="L26" s="137">
        <v>70.514054953243757</v>
      </c>
      <c r="M26" s="137">
        <v>68.06280889422915</v>
      </c>
      <c r="N26" s="137">
        <v>15.678624467414011</v>
      </c>
      <c r="O26" s="137">
        <f t="shared" si="1"/>
        <v>80.678624467414011</v>
      </c>
      <c r="P26" s="137">
        <v>16.550931399458563</v>
      </c>
      <c r="Q26" s="137">
        <v>14.810497937652002</v>
      </c>
    </row>
    <row r="27" spans="2:19">
      <c r="B27" s="132" t="s">
        <v>553</v>
      </c>
      <c r="C27" s="132" t="s">
        <v>212</v>
      </c>
      <c r="D27" s="137">
        <v>76.610268900331874</v>
      </c>
      <c r="E27" s="137">
        <v>79.670871014650899</v>
      </c>
      <c r="F27" s="137">
        <v>73.772241501257497</v>
      </c>
      <c r="G27" s="137">
        <v>18.534615452748625</v>
      </c>
      <c r="H27" s="137">
        <f t="shared" si="0"/>
        <v>83.534615452748625</v>
      </c>
      <c r="I27" s="137">
        <v>20.099079252376271</v>
      </c>
      <c r="J27" s="137">
        <v>16.938242991447353</v>
      </c>
      <c r="K27" s="137">
        <v>66.449201809119486</v>
      </c>
      <c r="L27" s="137">
        <v>67.967635503685557</v>
      </c>
      <c r="M27" s="137">
        <v>65.053253717456556</v>
      </c>
      <c r="N27" s="137">
        <v>13.967766172267972</v>
      </c>
      <c r="O27" s="137">
        <f t="shared" si="1"/>
        <v>78.967766172267972</v>
      </c>
      <c r="P27" s="137">
        <v>15.031855151333076</v>
      </c>
      <c r="Q27" s="137">
        <v>12.882108477212412</v>
      </c>
      <c r="S27" s="14" t="s">
        <v>683</v>
      </c>
    </row>
    <row r="28" spans="2:19">
      <c r="B28" s="132" t="s">
        <v>563</v>
      </c>
      <c r="C28" s="132" t="s">
        <v>205</v>
      </c>
      <c r="D28" s="137">
        <v>80.248468337873788</v>
      </c>
      <c r="E28" s="137">
        <v>81.783204230482497</v>
      </c>
      <c r="F28" s="137">
        <v>78.726244371776829</v>
      </c>
      <c r="G28" s="137">
        <v>20.915998327043908</v>
      </c>
      <c r="H28" s="137">
        <f t="shared" si="0"/>
        <v>85.915998327043908</v>
      </c>
      <c r="I28" s="137">
        <v>21.606800251312848</v>
      </c>
      <c r="J28" s="137">
        <v>20.206996966093129</v>
      </c>
      <c r="K28" s="137">
        <v>69.904446459396539</v>
      </c>
      <c r="L28" s="137">
        <v>70.34192875899096</v>
      </c>
      <c r="M28" s="137">
        <v>69.485926464828495</v>
      </c>
      <c r="N28" s="137">
        <v>15.862372345105655</v>
      </c>
      <c r="O28" s="137">
        <f t="shared" si="1"/>
        <v>80.862372345105655</v>
      </c>
      <c r="P28" s="137">
        <v>16.226295400120492</v>
      </c>
      <c r="Q28" s="137">
        <v>15.491486343172468</v>
      </c>
    </row>
    <row r="29" spans="2:19">
      <c r="B29" s="132" t="s">
        <v>555</v>
      </c>
      <c r="C29" s="132" t="s">
        <v>377</v>
      </c>
      <c r="D29" s="137">
        <v>72.706793770988497</v>
      </c>
      <c r="E29" s="137">
        <v>75.668746052242142</v>
      </c>
      <c r="F29" s="137">
        <v>69.815809119507506</v>
      </c>
      <c r="G29" s="137">
        <v>17.19839716410263</v>
      </c>
      <c r="H29" s="137">
        <f t="shared" si="0"/>
        <v>82.19839716410263</v>
      </c>
      <c r="I29" s="137">
        <v>18.554910581162829</v>
      </c>
      <c r="J29" s="137">
        <v>15.670815357023912</v>
      </c>
      <c r="K29" s="137">
        <v>62.926625043274832</v>
      </c>
      <c r="L29" s="137">
        <v>64.522600777937356</v>
      </c>
      <c r="M29" s="137">
        <v>61.376673373765747</v>
      </c>
      <c r="N29" s="137">
        <v>12.789438810008292</v>
      </c>
      <c r="O29" s="137">
        <f t="shared" si="1"/>
        <v>77.789438810008292</v>
      </c>
      <c r="P29" s="137">
        <v>13.714528905931076</v>
      </c>
      <c r="Q29" s="137">
        <v>11.747394524243191</v>
      </c>
    </row>
    <row r="30" spans="2:19">
      <c r="B30" s="132" t="s">
        <v>569</v>
      </c>
      <c r="C30" s="132" t="s">
        <v>378</v>
      </c>
      <c r="D30" s="137">
        <v>74.880136757034549</v>
      </c>
      <c r="E30" s="137">
        <v>77.926197590940149</v>
      </c>
      <c r="F30" s="137">
        <v>72.057666007235937</v>
      </c>
      <c r="G30" s="137">
        <v>17.756871134611316</v>
      </c>
      <c r="H30" s="137">
        <f t="shared" si="0"/>
        <v>82.756871134611316</v>
      </c>
      <c r="I30" s="137">
        <v>19.175216397838057</v>
      </c>
      <c r="J30" s="137">
        <v>16.301261788432925</v>
      </c>
      <c r="K30" s="137">
        <v>65.184859501526631</v>
      </c>
      <c r="L30" s="137">
        <v>66.956764031358546</v>
      </c>
      <c r="M30" s="137">
        <v>63.547641133683648</v>
      </c>
      <c r="N30" s="137">
        <v>13.353737044228012</v>
      </c>
      <c r="O30" s="137">
        <f t="shared" si="1"/>
        <v>78.353737044228012</v>
      </c>
      <c r="P30" s="137">
        <v>14.396695605288727</v>
      </c>
      <c r="Q30" s="137">
        <v>12.282643829624064</v>
      </c>
    </row>
    <row r="31" spans="2:19">
      <c r="B31" s="132" t="s">
        <v>573</v>
      </c>
      <c r="C31" s="132" t="s">
        <v>226</v>
      </c>
      <c r="D31" s="137">
        <v>77.525354318414841</v>
      </c>
      <c r="E31" s="137">
        <v>80.819548433329672</v>
      </c>
      <c r="F31" s="137">
        <v>74.093995268074266</v>
      </c>
      <c r="G31" s="137">
        <v>18.295836807112323</v>
      </c>
      <c r="H31" s="137">
        <f t="shared" si="0"/>
        <v>83.295836807112323</v>
      </c>
      <c r="I31" s="137">
        <v>20.11116139784734</v>
      </c>
      <c r="J31" s="137">
        <v>16.119797560598386</v>
      </c>
      <c r="K31" s="137">
        <v>67.44657780005312</v>
      </c>
      <c r="L31" s="137">
        <v>69.260820189168783</v>
      </c>
      <c r="M31" s="137">
        <v>65.552243186890848</v>
      </c>
      <c r="N31" s="137">
        <v>13.781458100522244</v>
      </c>
      <c r="O31" s="137">
        <f t="shared" si="1"/>
        <v>78.781458100522244</v>
      </c>
      <c r="P31" s="137">
        <v>15.034693276547046</v>
      </c>
      <c r="Q31" s="137">
        <v>12.280863974440209</v>
      </c>
    </row>
    <row r="32" spans="2:19">
      <c r="B32" s="138" t="s">
        <v>559</v>
      </c>
      <c r="C32" s="138" t="s">
        <v>379</v>
      </c>
      <c r="D32" s="139">
        <v>75.04747958212981</v>
      </c>
      <c r="E32" s="139">
        <v>78.92029831811935</v>
      </c>
      <c r="F32" s="139">
        <v>71.371533522608317</v>
      </c>
      <c r="G32" s="139">
        <v>18.157572746119598</v>
      </c>
      <c r="H32" s="139">
        <f t="shared" si="0"/>
        <v>83.157572746119598</v>
      </c>
      <c r="I32" s="139">
        <v>19.849462953089187</v>
      </c>
      <c r="J32" s="139">
        <v>16.402475800680236</v>
      </c>
      <c r="K32" s="139">
        <v>65.437108781116663</v>
      </c>
      <c r="L32" s="139">
        <v>67.726658353498323</v>
      </c>
      <c r="M32" s="139">
        <v>63.274706745303497</v>
      </c>
      <c r="N32" s="139">
        <v>13.59557852383395</v>
      </c>
      <c r="O32" s="139">
        <f t="shared" si="1"/>
        <v>78.59557852383395</v>
      </c>
      <c r="P32" s="139">
        <v>14.71161916754609</v>
      </c>
      <c r="Q32" s="139">
        <v>12.43653905689095</v>
      </c>
    </row>
    <row r="33" spans="2:19">
      <c r="B33" s="214" t="s">
        <v>684</v>
      </c>
      <c r="C33" s="214" t="s">
        <v>684</v>
      </c>
      <c r="D33" s="215">
        <v>73.520334508265194</v>
      </c>
      <c r="E33" s="215">
        <v>76.138728286238674</v>
      </c>
      <c r="F33" s="215">
        <v>71.008210420234136</v>
      </c>
      <c r="G33" s="215">
        <v>17.575896806969581</v>
      </c>
      <c r="H33" s="215">
        <f t="shared" si="0"/>
        <v>82.575896806969581</v>
      </c>
      <c r="I33" s="215">
        <v>18.921113385066519</v>
      </c>
      <c r="J33" s="215">
        <v>16.133628238746653</v>
      </c>
      <c r="K33" s="215">
        <v>63.686231749650162</v>
      </c>
      <c r="L33" s="215">
        <v>64.879807412686517</v>
      </c>
      <c r="M33" s="215">
        <v>62.546824973594418</v>
      </c>
      <c r="N33" s="215">
        <v>12.859482817484505</v>
      </c>
      <c r="O33" s="215">
        <f t="shared" si="1"/>
        <v>77.859482817484505</v>
      </c>
      <c r="P33" s="215">
        <v>13.637556591287733</v>
      </c>
      <c r="Q33" s="215">
        <v>12.028578694573298</v>
      </c>
    </row>
    <row r="34" spans="2:19" ht="24">
      <c r="B34" s="216" t="s">
        <v>622</v>
      </c>
      <c r="C34" s="217" t="s">
        <v>380</v>
      </c>
      <c r="D34" s="218">
        <v>75.968330348710197</v>
      </c>
      <c r="E34" s="218">
        <v>79.004151309692944</v>
      </c>
      <c r="F34" s="218">
        <v>72.949094035402382</v>
      </c>
      <c r="G34" s="218">
        <v>18.691138613086096</v>
      </c>
      <c r="H34" s="218">
        <f t="shared" si="0"/>
        <v>83.691138613086096</v>
      </c>
      <c r="I34" s="218">
        <v>19.846468465592295</v>
      </c>
      <c r="J34" s="218">
        <v>17.414239558320517</v>
      </c>
      <c r="K34" s="218">
        <v>65.69508713547782</v>
      </c>
      <c r="L34" s="218">
        <v>67.339142655550091</v>
      </c>
      <c r="M34" s="218">
        <v>64.068200302290464</v>
      </c>
      <c r="N34" s="218">
        <v>13.867618072614562</v>
      </c>
      <c r="O34" s="218">
        <f t="shared" si="1"/>
        <v>78.867618072614562</v>
      </c>
      <c r="P34" s="218">
        <v>14.633013976377043</v>
      </c>
      <c r="Q34" s="218">
        <v>13.022254156204355</v>
      </c>
    </row>
    <row r="35" spans="2:19">
      <c r="B35" s="219" t="s">
        <v>240</v>
      </c>
      <c r="C35" s="219" t="s">
        <v>685</v>
      </c>
      <c r="D35" s="220">
        <v>80.642312619748878</v>
      </c>
      <c r="E35" s="220">
        <v>83.278623948629104</v>
      </c>
      <c r="F35" s="220">
        <v>77.982299117572879</v>
      </c>
      <c r="G35" s="220">
        <v>20.315998926706087</v>
      </c>
      <c r="H35" s="220">
        <f t="shared" si="0"/>
        <v>85.315998926706087</v>
      </c>
      <c r="I35" s="220">
        <v>21.796072870832532</v>
      </c>
      <c r="J35" s="220">
        <v>18.648690858610351</v>
      </c>
      <c r="K35" s="220">
        <v>68.917273733167065</v>
      </c>
      <c r="L35" s="220">
        <v>69.975134337844537</v>
      </c>
      <c r="M35" s="220">
        <v>67.835641193629129</v>
      </c>
      <c r="N35" s="220">
        <v>14.747376164586356</v>
      </c>
      <c r="O35" s="220">
        <f t="shared" si="1"/>
        <v>79.747376164586356</v>
      </c>
      <c r="P35" s="220">
        <v>15.652561997310599</v>
      </c>
      <c r="Q35" s="220">
        <v>13.733329052009196</v>
      </c>
    </row>
    <row r="48" spans="2:19">
      <c r="S48" s="485" t="s">
        <v>686</v>
      </c>
    </row>
    <row r="49" spans="19:19">
      <c r="S49" s="485" t="s">
        <v>687</v>
      </c>
    </row>
    <row r="50" spans="19:19">
      <c r="S50" s="485" t="s">
        <v>688</v>
      </c>
    </row>
  </sheetData>
  <mergeCells count="6">
    <mergeCell ref="D4:J4"/>
    <mergeCell ref="K4:Q4"/>
    <mergeCell ref="D5:F5"/>
    <mergeCell ref="G5:J5"/>
    <mergeCell ref="K5:M5"/>
    <mergeCell ref="N5:Q5"/>
  </mergeCells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7E8521-B1A9-46CA-9BC2-B48D7C368F49}">
  <sheetPr codeName="Sheet12"/>
  <dimension ref="B2:AM53"/>
  <sheetViews>
    <sheetView zoomScale="61" zoomScaleNormal="70" workbookViewId="0">
      <selection activeCell="AL32" sqref="AL32"/>
    </sheetView>
  </sheetViews>
  <sheetFormatPr defaultColWidth="9" defaultRowHeight="15"/>
  <cols>
    <col min="1" max="1" width="4.5" style="12" customWidth="1"/>
    <col min="2" max="2" width="11.5" style="12" customWidth="1"/>
    <col min="3" max="11" width="17.5" style="12" customWidth="1"/>
    <col min="12" max="16384" width="9" style="12"/>
  </cols>
  <sheetData>
    <row r="2" spans="2:39" ht="18.75">
      <c r="B2" s="127" t="s">
        <v>689</v>
      </c>
      <c r="C2" s="128"/>
      <c r="D2" s="128"/>
      <c r="E2" s="128"/>
      <c r="F2" s="128"/>
      <c r="G2" s="128"/>
      <c r="H2" s="128"/>
      <c r="I2" s="128"/>
      <c r="J2" s="128"/>
      <c r="K2" s="128"/>
    </row>
    <row r="3" spans="2:39">
      <c r="B3" s="128"/>
      <c r="C3" s="128"/>
      <c r="D3" s="128"/>
      <c r="E3" s="128"/>
      <c r="F3" s="128"/>
      <c r="G3" s="128"/>
      <c r="H3" s="128"/>
      <c r="I3" s="128"/>
      <c r="J3" s="128"/>
      <c r="K3" s="128"/>
    </row>
    <row r="4" spans="2:39">
      <c r="B4" s="140" t="s">
        <v>690</v>
      </c>
      <c r="C4" s="141"/>
      <c r="D4" s="141"/>
      <c r="E4" s="141"/>
      <c r="F4" s="141"/>
      <c r="G4" s="141"/>
      <c r="H4" s="128"/>
      <c r="I4" s="128"/>
      <c r="J4" s="128"/>
      <c r="K4" s="128"/>
    </row>
    <row r="5" spans="2:39">
      <c r="B5" s="129"/>
      <c r="C5" s="129"/>
      <c r="D5" s="142"/>
      <c r="E5" s="143"/>
      <c r="F5" s="143"/>
      <c r="G5" s="143"/>
      <c r="H5" s="128"/>
      <c r="I5" s="128"/>
      <c r="J5" s="128"/>
      <c r="K5" s="128"/>
    </row>
    <row r="6" spans="2:39">
      <c r="B6" s="128"/>
      <c r="C6" s="632" t="s">
        <v>493</v>
      </c>
      <c r="D6" s="632"/>
      <c r="E6" s="632"/>
      <c r="F6" s="632" t="s">
        <v>494</v>
      </c>
      <c r="G6" s="632"/>
      <c r="H6" s="632"/>
      <c r="I6" s="632" t="s">
        <v>267</v>
      </c>
      <c r="J6" s="632"/>
      <c r="K6" s="632"/>
    </row>
    <row r="7" spans="2:39">
      <c r="B7" s="144" t="s">
        <v>309</v>
      </c>
      <c r="C7" s="144" t="s">
        <v>691</v>
      </c>
      <c r="D7" s="144" t="s">
        <v>692</v>
      </c>
      <c r="E7" s="144" t="s">
        <v>693</v>
      </c>
      <c r="F7" s="144" t="s">
        <v>691</v>
      </c>
      <c r="G7" s="144" t="s">
        <v>692</v>
      </c>
      <c r="H7" s="144" t="s">
        <v>693</v>
      </c>
      <c r="I7" s="144" t="s">
        <v>691</v>
      </c>
      <c r="J7" s="144" t="s">
        <v>692</v>
      </c>
      <c r="K7" s="144" t="s">
        <v>693</v>
      </c>
    </row>
    <row r="8" spans="2:39">
      <c r="B8" s="142">
        <v>1990</v>
      </c>
      <c r="C8" s="145">
        <v>366519.02651218098</v>
      </c>
      <c r="D8" s="145">
        <v>489156.653520311</v>
      </c>
      <c r="E8" s="145">
        <v>4664823.3916090596</v>
      </c>
      <c r="F8" s="145">
        <v>186215.03932650699</v>
      </c>
      <c r="G8" s="145">
        <v>268446.38564222399</v>
      </c>
      <c r="H8" s="145">
        <v>2951995.9325029799</v>
      </c>
      <c r="I8" s="145">
        <v>50439.3498445152</v>
      </c>
      <c r="J8" s="145">
        <v>78684.248481512594</v>
      </c>
      <c r="K8" s="145">
        <v>832090.69930111396</v>
      </c>
    </row>
    <row r="9" spans="2:39">
      <c r="B9" s="142">
        <v>1995</v>
      </c>
      <c r="C9" s="145">
        <v>392432.93699892901</v>
      </c>
      <c r="D9" s="145">
        <v>477384.520695535</v>
      </c>
      <c r="E9" s="145">
        <v>5337430.1400596797</v>
      </c>
      <c r="F9" s="145">
        <v>202332.56910036699</v>
      </c>
      <c r="G9" s="145">
        <v>277169.582302125</v>
      </c>
      <c r="H9" s="145">
        <v>3509400.9731870699</v>
      </c>
      <c r="I9" s="145">
        <v>57131.075000649398</v>
      </c>
      <c r="J9" s="145">
        <v>88028.750191950996</v>
      </c>
      <c r="K9" s="145">
        <v>1033804.72241086</v>
      </c>
    </row>
    <row r="10" spans="2:39">
      <c r="B10" s="142">
        <v>2000</v>
      </c>
      <c r="C10" s="145">
        <v>438269.63560869201</v>
      </c>
      <c r="D10" s="145">
        <v>561454.03973631701</v>
      </c>
      <c r="E10" s="145">
        <v>6370502.9987561796</v>
      </c>
      <c r="F10" s="145">
        <v>223710.46739933101</v>
      </c>
      <c r="G10" s="145">
        <v>326987.16207524599</v>
      </c>
      <c r="H10" s="145">
        <v>4201257.3094577603</v>
      </c>
      <c r="I10" s="145">
        <v>64930.797920672601</v>
      </c>
      <c r="J10" s="145">
        <v>107514.522035883</v>
      </c>
      <c r="K10" s="145">
        <v>1276170.0960900199</v>
      </c>
    </row>
    <row r="11" spans="2:39">
      <c r="B11" s="142">
        <v>2005</v>
      </c>
      <c r="C11" s="145">
        <v>497205.89639951999</v>
      </c>
      <c r="D11" s="145">
        <v>677702.62368144398</v>
      </c>
      <c r="E11" s="145">
        <v>7720538.7887961902</v>
      </c>
      <c r="F11" s="145">
        <v>246955.274098731</v>
      </c>
      <c r="G11" s="145">
        <v>387240.10152512102</v>
      </c>
      <c r="H11" s="145">
        <v>4982530.2827155702</v>
      </c>
      <c r="I11" s="145">
        <v>75841.833749619196</v>
      </c>
      <c r="J11" s="145">
        <v>134415.21069803101</v>
      </c>
      <c r="K11" s="145">
        <v>1605683.1725369401</v>
      </c>
    </row>
    <row r="12" spans="2:39">
      <c r="B12" s="142">
        <v>2010</v>
      </c>
      <c r="C12" s="145">
        <v>578330.20460427296</v>
      </c>
      <c r="D12" s="145">
        <v>821587.43997076398</v>
      </c>
      <c r="E12" s="145">
        <v>9178623.62179677</v>
      </c>
      <c r="F12" s="145">
        <v>275566.22870497103</v>
      </c>
      <c r="G12" s="145">
        <v>455254.305575618</v>
      </c>
      <c r="H12" s="145">
        <v>5782574.8734148797</v>
      </c>
      <c r="I12" s="145">
        <v>91423.888848114104</v>
      </c>
      <c r="J12" s="145">
        <v>171051.95661333401</v>
      </c>
      <c r="K12" s="145">
        <v>2030716.5086546501</v>
      </c>
    </row>
    <row r="13" spans="2:39">
      <c r="B13" s="142">
        <v>2015</v>
      </c>
      <c r="C13" s="145">
        <v>696619.73673818097</v>
      </c>
      <c r="D13" s="145">
        <v>927077.80680783198</v>
      </c>
      <c r="E13" s="145">
        <v>10899098.1367121</v>
      </c>
      <c r="F13" s="145">
        <v>331164.45897907601</v>
      </c>
      <c r="G13" s="145">
        <v>524643.74565788405</v>
      </c>
      <c r="H13" s="145">
        <v>6946724.2586911703</v>
      </c>
      <c r="I13" s="145">
        <v>110385.124204753</v>
      </c>
      <c r="J13" s="145">
        <v>205366.315607122</v>
      </c>
      <c r="K13" s="145">
        <v>2494226.2760411701</v>
      </c>
    </row>
    <row r="14" spans="2:39">
      <c r="B14" s="146">
        <v>2019</v>
      </c>
      <c r="C14" s="147">
        <v>767156.37664325198</v>
      </c>
      <c r="D14" s="147">
        <v>1033498.2293308401</v>
      </c>
      <c r="E14" s="147">
        <v>12204370.9334375</v>
      </c>
      <c r="F14" s="147">
        <v>380646.38349338202</v>
      </c>
      <c r="G14" s="147">
        <v>617743.51443331304</v>
      </c>
      <c r="H14" s="147">
        <v>8087212.5862532798</v>
      </c>
      <c r="I14" s="147">
        <v>125377.90148994001</v>
      </c>
      <c r="J14" s="147">
        <v>247218.162779056</v>
      </c>
      <c r="K14" s="147">
        <v>2904554.3108633501</v>
      </c>
    </row>
    <row r="15" spans="2:39">
      <c r="B15" s="129"/>
      <c r="C15" s="129"/>
      <c r="D15" s="142"/>
      <c r="E15" s="143"/>
      <c r="F15" s="143"/>
      <c r="G15" s="143"/>
      <c r="H15" s="128"/>
      <c r="I15" s="128"/>
      <c r="J15" s="128"/>
      <c r="K15" s="128"/>
    </row>
    <row r="16" spans="2:39">
      <c r="B16" s="129"/>
      <c r="C16" s="129"/>
      <c r="D16" s="142"/>
      <c r="E16" s="143"/>
      <c r="F16" s="143"/>
      <c r="G16" s="143"/>
      <c r="H16" s="128"/>
      <c r="I16" s="128"/>
      <c r="J16" s="128"/>
      <c r="K16" s="128"/>
      <c r="AJ16"/>
      <c r="AK16"/>
      <c r="AL16"/>
      <c r="AM16"/>
    </row>
    <row r="17" spans="2:11">
      <c r="B17" s="148" t="s">
        <v>694</v>
      </c>
      <c r="C17" s="129"/>
      <c r="D17" s="142"/>
      <c r="E17" s="143"/>
      <c r="F17" s="143"/>
      <c r="G17" s="143"/>
      <c r="H17" s="128"/>
      <c r="I17" s="128"/>
      <c r="J17" s="128"/>
      <c r="K17" s="128"/>
    </row>
    <row r="18" spans="2:11">
      <c r="B18" s="129"/>
      <c r="C18" s="129"/>
      <c r="D18" s="142"/>
      <c r="E18" s="143"/>
      <c r="F18" s="143"/>
      <c r="G18" s="143"/>
      <c r="H18" s="128"/>
      <c r="I18" s="128"/>
      <c r="J18" s="128"/>
      <c r="K18" s="128"/>
    </row>
    <row r="19" spans="2:11">
      <c r="B19" s="128"/>
      <c r="C19" s="632" t="s">
        <v>493</v>
      </c>
      <c r="D19" s="632"/>
      <c r="E19" s="632"/>
      <c r="F19" s="632" t="s">
        <v>494</v>
      </c>
      <c r="G19" s="632"/>
      <c r="H19" s="632"/>
      <c r="I19" s="632" t="s">
        <v>267</v>
      </c>
      <c r="J19" s="632"/>
      <c r="K19" s="632"/>
    </row>
    <row r="20" spans="2:11">
      <c r="B20" s="144" t="s">
        <v>309</v>
      </c>
      <c r="C20" s="144" t="s">
        <v>691</v>
      </c>
      <c r="D20" s="144" t="s">
        <v>692</v>
      </c>
      <c r="E20" s="144" t="s">
        <v>693</v>
      </c>
      <c r="F20" s="144" t="s">
        <v>691</v>
      </c>
      <c r="G20" s="144" t="s">
        <v>692</v>
      </c>
      <c r="H20" s="144" t="s">
        <v>693</v>
      </c>
      <c r="I20" s="144" t="s">
        <v>691</v>
      </c>
      <c r="J20" s="144" t="s">
        <v>692</v>
      </c>
      <c r="K20" s="144" t="s">
        <v>693</v>
      </c>
    </row>
    <row r="21" spans="2:11">
      <c r="B21" s="149">
        <v>1990</v>
      </c>
      <c r="C21" s="150">
        <f t="shared" ref="C21:K27" si="0">(C8/C34)*100</f>
        <v>1.1601376201599312</v>
      </c>
      <c r="D21" s="150">
        <f t="shared" si="0"/>
        <v>1.5483208097017838</v>
      </c>
      <c r="E21" s="150">
        <f t="shared" si="0"/>
        <v>14.765501151487575</v>
      </c>
      <c r="F21" s="150">
        <f t="shared" si="0"/>
        <v>1.2998994565399939</v>
      </c>
      <c r="G21" s="150">
        <f t="shared" si="0"/>
        <v>1.8739265747198994</v>
      </c>
      <c r="H21" s="150">
        <f t="shared" si="0"/>
        <v>20.606809859436911</v>
      </c>
      <c r="I21" s="150">
        <f t="shared" si="0"/>
        <v>1.6321668407076866</v>
      </c>
      <c r="J21" s="150">
        <f t="shared" si="0"/>
        <v>2.5461434703939605</v>
      </c>
      <c r="K21" s="150">
        <f t="shared" si="0"/>
        <v>26.925621603907935</v>
      </c>
    </row>
    <row r="22" spans="2:11">
      <c r="B22" s="142">
        <v>1995</v>
      </c>
      <c r="C22" s="151">
        <f t="shared" si="0"/>
        <v>1.0827039181708302</v>
      </c>
      <c r="D22" s="151">
        <f t="shared" si="0"/>
        <v>1.3170813209100491</v>
      </c>
      <c r="E22" s="151">
        <f t="shared" si="0"/>
        <v>14.725717392119586</v>
      </c>
      <c r="F22" s="151">
        <f t="shared" si="0"/>
        <v>1.1808193790505788</v>
      </c>
      <c r="G22" s="151">
        <f t="shared" si="0"/>
        <v>1.6175705943977454</v>
      </c>
      <c r="H22" s="151">
        <f t="shared" si="0"/>
        <v>20.480976920441503</v>
      </c>
      <c r="I22" s="151">
        <f t="shared" si="0"/>
        <v>1.4839603306870457</v>
      </c>
      <c r="J22" s="151">
        <f t="shared" si="0"/>
        <v>2.2865169829787044</v>
      </c>
      <c r="K22" s="151">
        <f t="shared" si="0"/>
        <v>26.852727656834936</v>
      </c>
    </row>
    <row r="23" spans="2:11">
      <c r="B23" s="142">
        <v>2000</v>
      </c>
      <c r="C23" s="151">
        <f t="shared" si="0"/>
        <v>1.0240337797200274</v>
      </c>
      <c r="D23" s="151">
        <f t="shared" si="0"/>
        <v>1.3118588552267401</v>
      </c>
      <c r="E23" s="151">
        <f t="shared" si="0"/>
        <v>14.884924107219351</v>
      </c>
      <c r="F23" s="151">
        <f t="shared" si="0"/>
        <v>1.0942747811596221</v>
      </c>
      <c r="G23" s="151">
        <f t="shared" si="0"/>
        <v>1.5994504386921939</v>
      </c>
      <c r="H23" s="151">
        <f t="shared" si="0"/>
        <v>20.550356790841438</v>
      </c>
      <c r="I23" s="151">
        <f t="shared" si="0"/>
        <v>1.3631674182937923</v>
      </c>
      <c r="J23" s="151">
        <f t="shared" si="0"/>
        <v>2.2571768425178087</v>
      </c>
      <c r="K23" s="151">
        <f t="shared" si="0"/>
        <v>26.792116390069971</v>
      </c>
    </row>
    <row r="24" spans="2:11">
      <c r="B24" s="142">
        <v>2005</v>
      </c>
      <c r="C24" s="151">
        <f t="shared" si="0"/>
        <v>0.96882186955505856</v>
      </c>
      <c r="D24" s="151">
        <f t="shared" si="0"/>
        <v>1.3205256165141062</v>
      </c>
      <c r="E24" s="151">
        <f t="shared" si="0"/>
        <v>15.043721077120143</v>
      </c>
      <c r="F24" s="151">
        <f t="shared" si="0"/>
        <v>1.0225855775789625</v>
      </c>
      <c r="G24" s="151">
        <f t="shared" si="0"/>
        <v>1.6034731160327012</v>
      </c>
      <c r="H24" s="151">
        <f t="shared" si="0"/>
        <v>20.631523767005689</v>
      </c>
      <c r="I24" s="151">
        <f t="shared" si="0"/>
        <v>1.26403029217862</v>
      </c>
      <c r="J24" s="151">
        <f t="shared" si="0"/>
        <v>2.2402530325519194</v>
      </c>
      <c r="K24" s="151">
        <f t="shared" si="0"/>
        <v>26.761380485982155</v>
      </c>
    </row>
    <row r="25" spans="2:11">
      <c r="B25" s="142">
        <v>2010</v>
      </c>
      <c r="C25" s="151">
        <f t="shared" si="0"/>
        <v>0.93666227888408482</v>
      </c>
      <c r="D25" s="151">
        <f t="shared" si="0"/>
        <v>1.3306411418579249</v>
      </c>
      <c r="E25" s="151">
        <f t="shared" si="0"/>
        <v>14.865677860443421</v>
      </c>
      <c r="F25" s="151">
        <f t="shared" si="0"/>
        <v>0.97689140572254329</v>
      </c>
      <c r="G25" s="151">
        <f t="shared" si="0"/>
        <v>1.613891588330842</v>
      </c>
      <c r="H25" s="151">
        <f t="shared" si="0"/>
        <v>20.499419407572045</v>
      </c>
      <c r="I25" s="151">
        <f t="shared" si="0"/>
        <v>1.2043400591089763</v>
      </c>
      <c r="J25" s="151">
        <f t="shared" si="0"/>
        <v>2.2532920676854169</v>
      </c>
      <c r="K25" s="151">
        <f t="shared" si="0"/>
        <v>26.750921131016458</v>
      </c>
    </row>
    <row r="26" spans="2:11">
      <c r="B26" s="142">
        <v>2015</v>
      </c>
      <c r="C26" s="151">
        <f t="shared" si="0"/>
        <v>0.95268373669349493</v>
      </c>
      <c r="D26" s="151">
        <f t="shared" si="0"/>
        <v>1.2678537552364004</v>
      </c>
      <c r="E26" s="151">
        <f t="shared" si="0"/>
        <v>14.905396720584891</v>
      </c>
      <c r="F26" s="151">
        <f t="shared" si="0"/>
        <v>0.98268287958235223</v>
      </c>
      <c r="G26" s="151">
        <f t="shared" si="0"/>
        <v>1.5568048223753845</v>
      </c>
      <c r="H26" s="151">
        <f t="shared" si="0"/>
        <v>20.613404648674983</v>
      </c>
      <c r="I26" s="151">
        <f t="shared" si="0"/>
        <v>1.1924236236789041</v>
      </c>
      <c r="J26" s="151">
        <f t="shared" si="0"/>
        <v>2.2184478932468839</v>
      </c>
      <c r="K26" s="151">
        <f t="shared" si="0"/>
        <v>26.943615417194845</v>
      </c>
    </row>
    <row r="27" spans="2:11">
      <c r="B27" s="146">
        <v>2019</v>
      </c>
      <c r="C27" s="152">
        <f t="shared" si="0"/>
        <v>0.9403670450934617</v>
      </c>
      <c r="D27" s="152">
        <f t="shared" si="0"/>
        <v>1.2668442909614388</v>
      </c>
      <c r="E27" s="152">
        <f t="shared" si="0"/>
        <v>14.95990723836227</v>
      </c>
      <c r="F27" s="152">
        <f t="shared" si="0"/>
        <v>0.97141229630047787</v>
      </c>
      <c r="G27" s="152">
        <f t="shared" si="0"/>
        <v>1.5764858721975095</v>
      </c>
      <c r="H27" s="152">
        <f t="shared" si="0"/>
        <v>20.638624428751495</v>
      </c>
      <c r="I27" s="152">
        <f t="shared" si="0"/>
        <v>1.162743365915359</v>
      </c>
      <c r="J27" s="152">
        <f t="shared" si="0"/>
        <v>2.2926789752354804</v>
      </c>
      <c r="K27" s="152">
        <f t="shared" si="0"/>
        <v>26.936575072347967</v>
      </c>
    </row>
    <row r="28" spans="2:11">
      <c r="B28" s="129"/>
      <c r="C28" s="129"/>
      <c r="D28" s="142"/>
      <c r="E28" s="143"/>
      <c r="F28" s="143"/>
      <c r="G28" s="143"/>
      <c r="H28" s="128"/>
      <c r="I28" s="128"/>
      <c r="J28" s="128"/>
      <c r="K28" s="128"/>
    </row>
    <row r="29" spans="2:11">
      <c r="B29" s="129"/>
      <c r="C29" s="129"/>
      <c r="D29" s="142"/>
      <c r="E29" s="143"/>
      <c r="F29" s="143"/>
      <c r="G29" s="143"/>
      <c r="H29" s="128"/>
      <c r="I29" s="128"/>
      <c r="J29" s="128"/>
      <c r="K29" s="128"/>
    </row>
    <row r="30" spans="2:11">
      <c r="B30" s="148" t="s">
        <v>519</v>
      </c>
      <c r="C30" s="129"/>
      <c r="D30" s="142"/>
      <c r="E30" s="143"/>
      <c r="F30" s="143"/>
      <c r="G30" s="143"/>
      <c r="H30" s="128"/>
      <c r="I30" s="128"/>
      <c r="J30" s="128"/>
      <c r="K30" s="128"/>
    </row>
    <row r="31" spans="2:11">
      <c r="B31" s="129"/>
      <c r="C31" s="129"/>
      <c r="D31" s="142"/>
      <c r="E31" s="143"/>
      <c r="F31" s="143"/>
      <c r="G31" s="143"/>
      <c r="H31" s="128"/>
      <c r="I31" s="128"/>
      <c r="J31" s="128"/>
      <c r="K31" s="128"/>
    </row>
    <row r="32" spans="2:11">
      <c r="B32" s="128"/>
      <c r="C32" s="632" t="s">
        <v>493</v>
      </c>
      <c r="D32" s="632"/>
      <c r="E32" s="632"/>
      <c r="F32" s="632" t="s">
        <v>494</v>
      </c>
      <c r="G32" s="632"/>
      <c r="H32" s="632"/>
      <c r="I32" s="632" t="s">
        <v>267</v>
      </c>
      <c r="J32" s="632"/>
      <c r="K32" s="632"/>
    </row>
    <row r="33" spans="2:11">
      <c r="B33" s="144" t="s">
        <v>309</v>
      </c>
      <c r="C33" s="144" t="s">
        <v>691</v>
      </c>
      <c r="D33" s="144" t="s">
        <v>692</v>
      </c>
      <c r="E33" s="144" t="s">
        <v>693</v>
      </c>
      <c r="F33" s="144" t="s">
        <v>691</v>
      </c>
      <c r="G33" s="144" t="s">
        <v>692</v>
      </c>
      <c r="H33" s="144" t="s">
        <v>693</v>
      </c>
      <c r="I33" s="144" t="s">
        <v>691</v>
      </c>
      <c r="J33" s="144" t="s">
        <v>692</v>
      </c>
      <c r="K33" s="144" t="s">
        <v>693</v>
      </c>
    </row>
    <row r="34" spans="2:11">
      <c r="B34" s="149">
        <v>1990</v>
      </c>
      <c r="C34" s="153">
        <v>31592719.703517102</v>
      </c>
      <c r="D34" s="153">
        <v>31592719.703517102</v>
      </c>
      <c r="E34" s="153">
        <v>31592719.703517102</v>
      </c>
      <c r="F34" s="153">
        <v>14325341.7323648</v>
      </c>
      <c r="G34" s="153">
        <v>14325341.7323648</v>
      </c>
      <c r="H34" s="153">
        <v>14325341.7323648</v>
      </c>
      <c r="I34" s="153">
        <v>3090330.50951123</v>
      </c>
      <c r="J34" s="153">
        <v>3090330.50951123</v>
      </c>
      <c r="K34" s="153">
        <v>3090330.50951123</v>
      </c>
    </row>
    <row r="35" spans="2:11">
      <c r="B35" s="142">
        <v>1995</v>
      </c>
      <c r="C35" s="145">
        <v>36245637.464942701</v>
      </c>
      <c r="D35" s="145">
        <v>36245637.464942701</v>
      </c>
      <c r="E35" s="145">
        <v>36245637.464942701</v>
      </c>
      <c r="F35" s="145">
        <v>17134929.582799502</v>
      </c>
      <c r="G35" s="145">
        <v>17134929.582799502</v>
      </c>
      <c r="H35" s="145">
        <v>17134929.582799502</v>
      </c>
      <c r="I35" s="145">
        <v>3849905.81077048</v>
      </c>
      <c r="J35" s="145">
        <v>3849905.81077048</v>
      </c>
      <c r="K35" s="145">
        <v>3849905.81077048</v>
      </c>
    </row>
    <row r="36" spans="2:11">
      <c r="B36" s="142">
        <v>2000</v>
      </c>
      <c r="C36" s="145">
        <v>42798357.269866198</v>
      </c>
      <c r="D36" s="145">
        <v>42798357.269866198</v>
      </c>
      <c r="E36" s="145">
        <v>42798357.269866198</v>
      </c>
      <c r="F36" s="145">
        <v>20443719.5529866</v>
      </c>
      <c r="G36" s="145">
        <v>20443719.5529866</v>
      </c>
      <c r="H36" s="145">
        <v>20443719.5529866</v>
      </c>
      <c r="I36" s="145">
        <v>4763229.8901292104</v>
      </c>
      <c r="J36" s="145">
        <v>4763229.8901292104</v>
      </c>
      <c r="K36" s="145">
        <v>4763229.8901292104</v>
      </c>
    </row>
    <row r="37" spans="2:11">
      <c r="B37" s="142">
        <v>2005</v>
      </c>
      <c r="C37" s="145">
        <v>51320672.254009597</v>
      </c>
      <c r="D37" s="145">
        <v>51320672.254009597</v>
      </c>
      <c r="E37" s="145">
        <v>51320672.254009597</v>
      </c>
      <c r="F37" s="145">
        <v>24150083.818257399</v>
      </c>
      <c r="G37" s="145">
        <v>24150083.818257399</v>
      </c>
      <c r="H37" s="145">
        <v>24150083.818257399</v>
      </c>
      <c r="I37" s="145">
        <v>6000001.2831102302</v>
      </c>
      <c r="J37" s="145">
        <v>6000001.2831102302</v>
      </c>
      <c r="K37" s="145">
        <v>6000001.2831102302</v>
      </c>
    </row>
    <row r="38" spans="2:11">
      <c r="B38" s="142">
        <v>2010</v>
      </c>
      <c r="C38" s="145">
        <v>61743727.450333603</v>
      </c>
      <c r="D38" s="145">
        <v>61743727.450333603</v>
      </c>
      <c r="E38" s="145">
        <v>61743727.450333603</v>
      </c>
      <c r="F38" s="145">
        <v>28208481.218150601</v>
      </c>
      <c r="G38" s="145">
        <v>28208481.218150601</v>
      </c>
      <c r="H38" s="145">
        <v>28208481.218150601</v>
      </c>
      <c r="I38" s="145">
        <v>7591202.1821937496</v>
      </c>
      <c r="J38" s="145">
        <v>7591202.1821937496</v>
      </c>
      <c r="K38" s="145">
        <v>7591202.1821937496</v>
      </c>
    </row>
    <row r="39" spans="2:11">
      <c r="B39" s="142">
        <v>2015</v>
      </c>
      <c r="C39" s="145">
        <v>73121825.208852395</v>
      </c>
      <c r="D39" s="145">
        <v>73121825.208852395</v>
      </c>
      <c r="E39" s="145">
        <v>73121825.208852395</v>
      </c>
      <c r="F39" s="145">
        <v>33700033.434979901</v>
      </c>
      <c r="G39" s="145">
        <v>33700033.434979901</v>
      </c>
      <c r="H39" s="145">
        <v>33700033.434979901</v>
      </c>
      <c r="I39" s="145">
        <v>9257207.0875440408</v>
      </c>
      <c r="J39" s="145">
        <v>9257207.0875440408</v>
      </c>
      <c r="K39" s="145">
        <v>9257207.0875440408</v>
      </c>
    </row>
    <row r="40" spans="2:11">
      <c r="B40" s="146">
        <v>2019</v>
      </c>
      <c r="C40" s="147">
        <v>81580525.460354194</v>
      </c>
      <c r="D40" s="147">
        <v>81580525.460354194</v>
      </c>
      <c r="E40" s="147">
        <v>81580525.460354194</v>
      </c>
      <c r="F40" s="147">
        <v>39184843.031433098</v>
      </c>
      <c r="G40" s="147">
        <v>39184843.031433098</v>
      </c>
      <c r="H40" s="147">
        <v>39184843.031433098</v>
      </c>
      <c r="I40" s="147">
        <v>10782938.4510173</v>
      </c>
      <c r="J40" s="147">
        <v>10782938.4510173</v>
      </c>
      <c r="K40" s="147">
        <v>10782938.4510173</v>
      </c>
    </row>
    <row r="41" spans="2:11">
      <c r="B41" s="129"/>
      <c r="C41" s="129"/>
      <c r="D41" s="142"/>
      <c r="E41" s="143"/>
      <c r="F41" s="143"/>
      <c r="G41" s="143"/>
      <c r="H41" s="128"/>
      <c r="I41" s="128"/>
      <c r="J41" s="128"/>
      <c r="K41" s="128"/>
    </row>
    <row r="42" spans="2:11">
      <c r="B42" s="13"/>
      <c r="C42" s="13"/>
      <c r="D42" s="15"/>
      <c r="E42" s="16"/>
      <c r="F42" s="16"/>
      <c r="G42" s="16"/>
    </row>
    <row r="43" spans="2:11">
      <c r="B43" s="13"/>
      <c r="C43" s="13"/>
      <c r="D43" s="15"/>
      <c r="E43" s="16"/>
      <c r="F43" s="16"/>
      <c r="G43" s="16"/>
    </row>
    <row r="44" spans="2:11">
      <c r="B44" s="13"/>
      <c r="C44" s="13"/>
      <c r="D44" s="15"/>
      <c r="E44" s="16"/>
      <c r="F44" s="16"/>
      <c r="G44" s="16"/>
    </row>
    <row r="45" spans="2:11">
      <c r="B45" s="13"/>
      <c r="C45" s="13"/>
      <c r="D45" s="15"/>
      <c r="E45" s="16"/>
      <c r="F45" s="16"/>
      <c r="G45" s="16"/>
    </row>
    <row r="46" spans="2:11">
      <c r="B46" s="13"/>
      <c r="C46" s="13"/>
      <c r="D46" s="15"/>
      <c r="E46" s="16"/>
      <c r="F46" s="16"/>
      <c r="G46" s="16"/>
    </row>
    <row r="47" spans="2:11">
      <c r="B47" s="13"/>
      <c r="C47" s="13"/>
      <c r="D47" s="15"/>
      <c r="E47" s="16"/>
      <c r="F47" s="16"/>
      <c r="G47" s="16"/>
    </row>
    <row r="48" spans="2:11">
      <c r="B48" s="13"/>
      <c r="C48" s="13"/>
      <c r="D48" s="15"/>
      <c r="E48" s="16"/>
      <c r="F48" s="16"/>
      <c r="G48" s="16"/>
    </row>
    <row r="49" spans="2:14">
      <c r="B49" s="13"/>
      <c r="C49" s="13"/>
      <c r="D49" s="15"/>
      <c r="E49" s="16"/>
      <c r="F49" s="16"/>
      <c r="G49" s="16"/>
    </row>
    <row r="50" spans="2:14">
      <c r="B50" s="13"/>
      <c r="C50" s="13"/>
      <c r="D50" s="15"/>
      <c r="E50" s="16"/>
      <c r="F50" s="16"/>
      <c r="G50" s="16"/>
    </row>
    <row r="51" spans="2:14">
      <c r="B51" s="13"/>
      <c r="C51" s="13"/>
      <c r="D51" s="15"/>
      <c r="E51" s="16"/>
      <c r="F51" s="16"/>
      <c r="G51" s="16"/>
      <c r="N51" s="486" t="s">
        <v>695</v>
      </c>
    </row>
    <row r="52" spans="2:14">
      <c r="B52" s="13"/>
      <c r="C52" s="13"/>
      <c r="D52" s="15"/>
      <c r="E52" s="16"/>
      <c r="F52" s="16"/>
      <c r="G52" s="16"/>
      <c r="N52" s="486" t="s">
        <v>696</v>
      </c>
    </row>
    <row r="53" spans="2:14">
      <c r="B53" s="13"/>
      <c r="C53" s="13"/>
      <c r="D53" s="15"/>
      <c r="E53" s="16"/>
      <c r="F53" s="16"/>
      <c r="G53" s="16"/>
      <c r="N53" s="486" t="s">
        <v>697</v>
      </c>
    </row>
  </sheetData>
  <mergeCells count="9">
    <mergeCell ref="C32:E32"/>
    <mergeCell ref="F32:H32"/>
    <mergeCell ref="I32:K32"/>
    <mergeCell ref="C6:E6"/>
    <mergeCell ref="F6:H6"/>
    <mergeCell ref="I6:K6"/>
    <mergeCell ref="C19:E19"/>
    <mergeCell ref="F19:H19"/>
    <mergeCell ref="I19:K19"/>
  </mergeCells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90FA2F-31BF-4017-8EF6-38060EE04899}">
  <sheetPr codeName="Sheet13"/>
  <dimension ref="B2:K34"/>
  <sheetViews>
    <sheetView zoomScale="70" zoomScaleNormal="70" workbookViewId="0">
      <selection activeCell="C16" sqref="C16:D16"/>
    </sheetView>
  </sheetViews>
  <sheetFormatPr defaultColWidth="9" defaultRowHeight="15"/>
  <cols>
    <col min="1" max="1" width="4.5" style="12" customWidth="1"/>
    <col min="2" max="2" width="48" style="12" customWidth="1"/>
    <col min="3" max="4" width="13" style="12" customWidth="1"/>
    <col min="5" max="16384" width="9" style="12"/>
  </cols>
  <sheetData>
    <row r="2" spans="2:4" ht="18.75">
      <c r="B2" s="154" t="s">
        <v>698</v>
      </c>
      <c r="C2" s="128"/>
      <c r="D2" s="128"/>
    </row>
    <row r="3" spans="2:4">
      <c r="B3" s="128"/>
      <c r="C3" s="128"/>
      <c r="D3" s="128"/>
    </row>
    <row r="4" spans="2:4">
      <c r="B4" s="155" t="s">
        <v>454</v>
      </c>
      <c r="C4" s="155" t="s">
        <v>680</v>
      </c>
      <c r="D4" s="155" t="s">
        <v>681</v>
      </c>
    </row>
    <row r="5" spans="2:4">
      <c r="B5" s="156" t="s">
        <v>470</v>
      </c>
      <c r="C5" s="157"/>
      <c r="D5" s="157">
        <v>3.3931456331319637E-2</v>
      </c>
    </row>
    <row r="6" spans="2:4">
      <c r="B6" s="156" t="s">
        <v>465</v>
      </c>
      <c r="C6" s="157">
        <v>0.11979289174526132</v>
      </c>
      <c r="D6" s="157">
        <v>0.19022153173530681</v>
      </c>
    </row>
    <row r="7" spans="2:4">
      <c r="B7" s="156" t="s">
        <v>460</v>
      </c>
      <c r="C7" s="157">
        <v>0.13938173287879463</v>
      </c>
      <c r="D7" s="157">
        <v>0.15658737794539093</v>
      </c>
    </row>
    <row r="8" spans="2:4">
      <c r="B8" s="156" t="s">
        <v>463</v>
      </c>
      <c r="C8" s="157">
        <v>0.15719373631642786</v>
      </c>
      <c r="D8" s="157">
        <v>0.12568504740806141</v>
      </c>
    </row>
    <row r="9" spans="2:4">
      <c r="B9" s="156" t="s">
        <v>459</v>
      </c>
      <c r="C9" s="157">
        <v>0.26007641279067617</v>
      </c>
      <c r="D9" s="157">
        <v>0.30556498100105323</v>
      </c>
    </row>
    <row r="10" spans="2:4">
      <c r="B10" s="156" t="s">
        <v>466</v>
      </c>
      <c r="C10" s="157">
        <v>0.41169524133022006</v>
      </c>
      <c r="D10" s="157">
        <v>0.34789841308836061</v>
      </c>
    </row>
    <row r="11" spans="2:4">
      <c r="B11" s="156" t="s">
        <v>469</v>
      </c>
      <c r="C11" s="157">
        <v>0.49512972421507856</v>
      </c>
      <c r="D11" s="157">
        <v>0.48500305799228371</v>
      </c>
    </row>
    <row r="12" spans="2:4">
      <c r="B12" s="156" t="s">
        <v>461</v>
      </c>
      <c r="C12" s="157">
        <v>0.5284049223624917</v>
      </c>
      <c r="D12" s="157">
        <v>0.51745026852317477</v>
      </c>
    </row>
    <row r="13" spans="2:4">
      <c r="B13" s="156" t="s">
        <v>464</v>
      </c>
      <c r="C13" s="157">
        <v>0.55905218650399702</v>
      </c>
      <c r="D13" s="157">
        <v>0.47060126044507811</v>
      </c>
    </row>
    <row r="14" spans="2:4">
      <c r="B14" s="156" t="s">
        <v>462</v>
      </c>
      <c r="C14" s="157">
        <v>0.62395964931021275</v>
      </c>
      <c r="D14" s="157">
        <v>0.58763979196754623</v>
      </c>
    </row>
    <row r="15" spans="2:4">
      <c r="B15" s="156" t="s">
        <v>468</v>
      </c>
      <c r="C15" s="157">
        <v>0.76469862606994132</v>
      </c>
      <c r="D15" s="157">
        <v>0.76160763435998846</v>
      </c>
    </row>
    <row r="16" spans="2:4">
      <c r="B16" s="158" t="s">
        <v>467</v>
      </c>
      <c r="C16" s="213">
        <v>0.84524344150343733</v>
      </c>
      <c r="D16" s="213">
        <v>0.76102164977063791</v>
      </c>
    </row>
    <row r="17" spans="2:4">
      <c r="B17" s="159"/>
      <c r="C17" s="128"/>
      <c r="D17" s="128"/>
    </row>
    <row r="18" spans="2:4">
      <c r="B18"/>
      <c r="C18"/>
      <c r="D18"/>
    </row>
    <row r="19" spans="2:4">
      <c r="B19"/>
      <c r="C19"/>
      <c r="D19"/>
    </row>
    <row r="20" spans="2:4">
      <c r="B20"/>
      <c r="C20"/>
      <c r="D20"/>
    </row>
    <row r="21" spans="2:4">
      <c r="B21"/>
      <c r="C21"/>
      <c r="D21"/>
    </row>
    <row r="22" spans="2:4">
      <c r="B22"/>
      <c r="C22"/>
      <c r="D22"/>
    </row>
    <row r="23" spans="2:4">
      <c r="B23"/>
      <c r="C23"/>
      <c r="D23"/>
    </row>
    <row r="24" spans="2:4">
      <c r="B24"/>
      <c r="C24"/>
      <c r="D24"/>
    </row>
    <row r="25" spans="2:4">
      <c r="B25"/>
      <c r="C25"/>
      <c r="D25"/>
    </row>
    <row r="26" spans="2:4">
      <c r="B26"/>
      <c r="C26"/>
      <c r="D26"/>
    </row>
    <row r="27" spans="2:4">
      <c r="B27"/>
      <c r="C27"/>
      <c r="D27"/>
    </row>
    <row r="28" spans="2:4">
      <c r="B28"/>
      <c r="C28"/>
      <c r="D28"/>
    </row>
    <row r="29" spans="2:4">
      <c r="B29"/>
      <c r="C29"/>
      <c r="D29"/>
    </row>
    <row r="30" spans="2:4">
      <c r="B30"/>
      <c r="C30"/>
      <c r="D30"/>
    </row>
    <row r="31" spans="2:4">
      <c r="C31" s="63"/>
      <c r="D31" s="63"/>
    </row>
    <row r="34" spans="11:11">
      <c r="K34" s="485" t="s">
        <v>695</v>
      </c>
    </row>
  </sheetData>
  <pageMargins left="0.7" right="0.7" top="0.75" bottom="0.75" header="0.3" footer="0.3"/>
  <pageSetup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BAA67F-74DE-43A1-8CC5-FC0364105FB0}">
  <sheetPr codeName="Sheet14"/>
  <dimension ref="B2:AN54"/>
  <sheetViews>
    <sheetView zoomScale="70" zoomScaleNormal="70" workbookViewId="0">
      <selection activeCell="B2" sqref="B2:K41"/>
    </sheetView>
  </sheetViews>
  <sheetFormatPr defaultColWidth="9" defaultRowHeight="15"/>
  <cols>
    <col min="1" max="1" width="4.5" style="17" customWidth="1"/>
    <col min="2" max="2" width="11.5" style="17" customWidth="1"/>
    <col min="3" max="11" width="20.5" style="17" customWidth="1"/>
    <col min="12" max="16384" width="9" style="17"/>
  </cols>
  <sheetData>
    <row r="2" spans="2:40" ht="18.75">
      <c r="B2" s="160" t="s">
        <v>699</v>
      </c>
      <c r="C2" s="161"/>
      <c r="D2" s="161"/>
      <c r="E2" s="161"/>
      <c r="F2" s="161"/>
      <c r="G2" s="161"/>
      <c r="H2" s="161"/>
      <c r="I2" s="161"/>
      <c r="J2" s="161"/>
      <c r="K2" s="161"/>
    </row>
    <row r="3" spans="2:40">
      <c r="B3" s="161"/>
      <c r="C3" s="161"/>
      <c r="D3" s="161"/>
      <c r="E3" s="161"/>
      <c r="F3" s="161"/>
      <c r="G3" s="161"/>
      <c r="H3" s="161"/>
      <c r="I3" s="161"/>
      <c r="J3" s="161"/>
      <c r="K3" s="161"/>
    </row>
    <row r="4" spans="2:40">
      <c r="B4" s="162" t="s">
        <v>690</v>
      </c>
      <c r="C4" s="163"/>
      <c r="D4" s="163"/>
      <c r="E4" s="163"/>
      <c r="F4" s="163"/>
      <c r="G4" s="163"/>
      <c r="H4" s="161"/>
      <c r="I4" s="161"/>
      <c r="J4" s="161"/>
      <c r="K4" s="161"/>
      <c r="N4" s="21" t="s">
        <v>700</v>
      </c>
      <c r="U4" s="21" t="s">
        <v>701</v>
      </c>
    </row>
    <row r="5" spans="2:40">
      <c r="B5" s="164"/>
      <c r="C5" s="164"/>
      <c r="D5" s="165"/>
      <c r="E5" s="166"/>
      <c r="F5" s="166"/>
      <c r="G5" s="166"/>
      <c r="H5" s="161"/>
      <c r="I5" s="161"/>
      <c r="J5" s="161"/>
      <c r="K5" s="161"/>
    </row>
    <row r="6" spans="2:40">
      <c r="B6" s="161"/>
      <c r="C6" s="634" t="s">
        <v>493</v>
      </c>
      <c r="D6" s="634"/>
      <c r="E6" s="634"/>
      <c r="F6" s="634" t="s">
        <v>494</v>
      </c>
      <c r="G6" s="634"/>
      <c r="H6" s="634"/>
      <c r="I6" s="634" t="s">
        <v>267</v>
      </c>
      <c r="J6" s="634"/>
      <c r="K6" s="634"/>
    </row>
    <row r="7" spans="2:40">
      <c r="B7" s="167" t="s">
        <v>309</v>
      </c>
      <c r="C7" s="167" t="s">
        <v>702</v>
      </c>
      <c r="D7" s="167" t="s">
        <v>703</v>
      </c>
      <c r="E7" s="167" t="s">
        <v>704</v>
      </c>
      <c r="F7" s="167" t="s">
        <v>702</v>
      </c>
      <c r="G7" s="167" t="s">
        <v>703</v>
      </c>
      <c r="H7" s="167" t="s">
        <v>704</v>
      </c>
      <c r="I7" s="167" t="s">
        <v>702</v>
      </c>
      <c r="J7" s="167" t="s">
        <v>703</v>
      </c>
      <c r="K7" s="167" t="s">
        <v>704</v>
      </c>
    </row>
    <row r="8" spans="2:40">
      <c r="B8" s="165">
        <v>1990</v>
      </c>
      <c r="C8" s="168">
        <v>845663.79311366996</v>
      </c>
      <c r="D8" s="168">
        <v>468303.43408085598</v>
      </c>
      <c r="E8" s="168">
        <v>810463.61828472605</v>
      </c>
      <c r="F8" s="168">
        <v>514562.01906851598</v>
      </c>
      <c r="G8" s="168">
        <v>263277.91854173702</v>
      </c>
      <c r="H8" s="168">
        <v>701053.20148615399</v>
      </c>
      <c r="I8" s="168">
        <v>133533.33649678799</v>
      </c>
      <c r="J8" s="168">
        <v>70513.072967185406</v>
      </c>
      <c r="K8" s="168">
        <v>214185.86370496399</v>
      </c>
    </row>
    <row r="9" spans="2:40">
      <c r="B9" s="165">
        <v>1995</v>
      </c>
      <c r="C9" s="168">
        <v>922488.18776504498</v>
      </c>
      <c r="D9" s="168">
        <v>509816.85111589002</v>
      </c>
      <c r="E9" s="168">
        <v>937375.37119049905</v>
      </c>
      <c r="F9" s="168">
        <v>583250.35482005496</v>
      </c>
      <c r="G9" s="168">
        <v>292495.19281964801</v>
      </c>
      <c r="H9" s="168">
        <v>833386.08143912302</v>
      </c>
      <c r="I9" s="168">
        <v>159640.68439099201</v>
      </c>
      <c r="J9" s="168">
        <v>79557.972564546697</v>
      </c>
      <c r="K9" s="168">
        <v>266633.78913454502</v>
      </c>
    </row>
    <row r="10" spans="2:40">
      <c r="B10" s="165">
        <v>2000</v>
      </c>
      <c r="C10" s="168">
        <v>1078991.2611589399</v>
      </c>
      <c r="D10" s="168">
        <v>600239.93868242798</v>
      </c>
      <c r="E10" s="168">
        <v>1146211.94086797</v>
      </c>
      <c r="F10" s="168">
        <v>673296.55689028697</v>
      </c>
      <c r="G10" s="168">
        <v>338500.48700967402</v>
      </c>
      <c r="H10" s="168">
        <v>1019434.4619937</v>
      </c>
      <c r="I10" s="168">
        <v>189664.938058</v>
      </c>
      <c r="J10" s="168">
        <v>92712.480408548101</v>
      </c>
      <c r="K10" s="168">
        <v>335660.65974324098</v>
      </c>
    </row>
    <row r="11" spans="2:40">
      <c r="B11" s="165">
        <v>2005</v>
      </c>
      <c r="C11" s="168">
        <v>1267862.2881311199</v>
      </c>
      <c r="D11" s="168">
        <v>709962.41330071504</v>
      </c>
      <c r="E11" s="168">
        <v>1445139.1074224701</v>
      </c>
      <c r="F11" s="168">
        <v>770274.39130384696</v>
      </c>
      <c r="G11" s="168">
        <v>383134.89375994401</v>
      </c>
      <c r="H11" s="168">
        <v>1237448.1549194001</v>
      </c>
      <c r="I11" s="168">
        <v>227075.27820073601</v>
      </c>
      <c r="J11" s="168">
        <v>108696.53954554901</v>
      </c>
      <c r="K11" s="168">
        <v>422926.29971227201</v>
      </c>
    </row>
    <row r="12" spans="2:40">
      <c r="B12" s="165">
        <v>2010</v>
      </c>
      <c r="C12" s="168">
        <v>1494827.2692893001</v>
      </c>
      <c r="D12" s="168">
        <v>837347.55497995496</v>
      </c>
      <c r="E12" s="168">
        <v>1802271.85517371</v>
      </c>
      <c r="F12" s="168">
        <v>876916.35704151599</v>
      </c>
      <c r="G12" s="168">
        <v>432405.28092407697</v>
      </c>
      <c r="H12" s="168">
        <v>1483731.8966389401</v>
      </c>
      <c r="I12" s="168">
        <v>279431.18667398399</v>
      </c>
      <c r="J12" s="168">
        <v>131962.74926147601</v>
      </c>
      <c r="K12" s="168">
        <v>551543.85367884301</v>
      </c>
    </row>
    <row r="13" spans="2:40">
      <c r="B13" s="165">
        <v>2015</v>
      </c>
      <c r="C13" s="168">
        <v>1735549.5987293101</v>
      </c>
      <c r="D13" s="168">
        <v>956254.16895586997</v>
      </c>
      <c r="E13" s="168">
        <v>2212450.4813451199</v>
      </c>
      <c r="F13" s="168">
        <v>1036791.90499182</v>
      </c>
      <c r="G13" s="168">
        <v>489435.45844518498</v>
      </c>
      <c r="H13" s="168">
        <v>1821359.36096103</v>
      </c>
      <c r="I13" s="168">
        <v>331139.91604419303</v>
      </c>
      <c r="J13" s="168">
        <v>153043.30919282101</v>
      </c>
      <c r="K13" s="168">
        <v>686107.10170178395</v>
      </c>
    </row>
    <row r="14" spans="2:40">
      <c r="B14" s="169">
        <v>2019</v>
      </c>
      <c r="C14" s="170">
        <v>1907000.0794100999</v>
      </c>
      <c r="D14" s="170">
        <v>1036110.23969116</v>
      </c>
      <c r="E14" s="170">
        <v>2547938.95997378</v>
      </c>
      <c r="F14" s="170">
        <v>1204539.0919347401</v>
      </c>
      <c r="G14" s="170">
        <v>545309.46480259602</v>
      </c>
      <c r="H14" s="170">
        <v>2186175.2280276502</v>
      </c>
      <c r="I14" s="170">
        <v>380576.86014004698</v>
      </c>
      <c r="J14" s="170">
        <v>169748.59928158601</v>
      </c>
      <c r="K14" s="170">
        <v>826638.85995036701</v>
      </c>
      <c r="AJ14"/>
      <c r="AK14"/>
      <c r="AL14"/>
      <c r="AM14"/>
      <c r="AN14"/>
    </row>
    <row r="15" spans="2:40">
      <c r="B15" s="164"/>
      <c r="C15" s="164"/>
      <c r="D15" s="165"/>
      <c r="E15" s="166"/>
      <c r="F15" s="166"/>
      <c r="G15" s="166"/>
      <c r="H15" s="161"/>
      <c r="I15" s="161"/>
      <c r="J15" s="161"/>
      <c r="K15" s="161"/>
    </row>
    <row r="16" spans="2:40">
      <c r="B16" s="164"/>
      <c r="C16" s="164"/>
      <c r="D16" s="165"/>
      <c r="E16" s="166"/>
      <c r="F16" s="166"/>
      <c r="G16" s="166"/>
      <c r="H16" s="161"/>
      <c r="I16" s="161"/>
      <c r="J16" s="161"/>
      <c r="K16" s="161"/>
    </row>
    <row r="17" spans="2:11">
      <c r="B17" s="171" t="s">
        <v>694</v>
      </c>
      <c r="C17" s="164"/>
      <c r="D17" s="165"/>
      <c r="E17" s="166"/>
      <c r="F17" s="166"/>
      <c r="G17" s="166"/>
      <c r="H17" s="161"/>
      <c r="I17" s="161"/>
      <c r="J17" s="161"/>
      <c r="K17" s="161"/>
    </row>
    <row r="18" spans="2:11">
      <c r="B18" s="164"/>
      <c r="C18" s="164"/>
      <c r="D18" s="165"/>
      <c r="E18" s="166"/>
      <c r="F18" s="166"/>
      <c r="G18" s="166"/>
      <c r="H18" s="161"/>
      <c r="I18" s="161"/>
      <c r="J18" s="161"/>
      <c r="K18" s="161"/>
    </row>
    <row r="19" spans="2:11">
      <c r="B19" s="161"/>
      <c r="C19" s="634" t="s">
        <v>493</v>
      </c>
      <c r="D19" s="634"/>
      <c r="E19" s="634"/>
      <c r="F19" s="634" t="s">
        <v>494</v>
      </c>
      <c r="G19" s="634"/>
      <c r="H19" s="634"/>
      <c r="I19" s="634" t="s">
        <v>267</v>
      </c>
      <c r="J19" s="634"/>
      <c r="K19" s="634"/>
    </row>
    <row r="20" spans="2:11">
      <c r="B20" s="167" t="s">
        <v>309</v>
      </c>
      <c r="C20" s="167" t="s">
        <v>702</v>
      </c>
      <c r="D20" s="167" t="s">
        <v>703</v>
      </c>
      <c r="E20" s="167" t="s">
        <v>704</v>
      </c>
      <c r="F20" s="167" t="s">
        <v>702</v>
      </c>
      <c r="G20" s="167" t="s">
        <v>703</v>
      </c>
      <c r="H20" s="167" t="s">
        <v>704</v>
      </c>
      <c r="I20" s="167" t="s">
        <v>702</v>
      </c>
      <c r="J20" s="167" t="s">
        <v>703</v>
      </c>
      <c r="K20" s="167" t="s">
        <v>704</v>
      </c>
    </row>
    <row r="21" spans="2:11">
      <c r="B21" s="172">
        <v>1990</v>
      </c>
      <c r="C21" s="173">
        <f t="shared" ref="C21:K27" si="0">(C8/C34)*100</f>
        <v>2.6767679422659052</v>
      </c>
      <c r="D21" s="173">
        <f t="shared" si="0"/>
        <v>1.4823144017851728</v>
      </c>
      <c r="E21" s="173">
        <f t="shared" si="0"/>
        <v>2.5653493143057893</v>
      </c>
      <c r="F21" s="173">
        <f t="shared" si="0"/>
        <v>3.5919702907050515</v>
      </c>
      <c r="G21" s="173">
        <f t="shared" si="0"/>
        <v>1.837847385845752</v>
      </c>
      <c r="H21" s="173">
        <f t="shared" si="0"/>
        <v>4.8937974017212182</v>
      </c>
      <c r="I21" s="173">
        <f t="shared" si="0"/>
        <v>4.3210050214955089</v>
      </c>
      <c r="J21" s="173">
        <f t="shared" si="0"/>
        <v>2.2817324150334271</v>
      </c>
      <c r="K21" s="173">
        <f t="shared" si="0"/>
        <v>6.9308400200482065</v>
      </c>
    </row>
    <row r="22" spans="2:11">
      <c r="B22" s="165">
        <v>1995</v>
      </c>
      <c r="C22" s="174">
        <f t="shared" si="0"/>
        <v>2.5451012929688122</v>
      </c>
      <c r="D22" s="174">
        <f t="shared" si="0"/>
        <v>1.4065605870747677</v>
      </c>
      <c r="E22" s="174">
        <f t="shared" si="0"/>
        <v>2.5861743281440197</v>
      </c>
      <c r="F22" s="174">
        <f t="shared" si="0"/>
        <v>3.4038678245023961</v>
      </c>
      <c r="G22" s="174">
        <f t="shared" si="0"/>
        <v>1.7070113501561308</v>
      </c>
      <c r="H22" s="174">
        <f t="shared" si="0"/>
        <v>4.8636679678899775</v>
      </c>
      <c r="I22" s="174">
        <f t="shared" si="0"/>
        <v>4.1466127286642163</v>
      </c>
      <c r="J22" s="174">
        <f t="shared" si="0"/>
        <v>2.0664914019967879</v>
      </c>
      <c r="K22" s="174">
        <f t="shared" si="0"/>
        <v>6.9257224004964355</v>
      </c>
    </row>
    <row r="23" spans="2:11">
      <c r="B23" s="165">
        <v>2000</v>
      </c>
      <c r="C23" s="174">
        <f t="shared" si="0"/>
        <v>2.5211043834120344</v>
      </c>
      <c r="D23" s="174">
        <f t="shared" si="0"/>
        <v>1.402483592764084</v>
      </c>
      <c r="E23" s="174">
        <f t="shared" si="0"/>
        <v>2.678168074630761</v>
      </c>
      <c r="F23" s="174">
        <f t="shared" si="0"/>
        <v>3.2934151495534767</v>
      </c>
      <c r="G23" s="174">
        <f t="shared" si="0"/>
        <v>1.6557676118200459</v>
      </c>
      <c r="H23" s="174">
        <f t="shared" si="0"/>
        <v>4.9865410223002788</v>
      </c>
      <c r="I23" s="174">
        <f t="shared" si="0"/>
        <v>3.9818556406660237</v>
      </c>
      <c r="J23" s="174">
        <f t="shared" si="0"/>
        <v>1.9464204446792537</v>
      </c>
      <c r="K23" s="174">
        <f t="shared" si="0"/>
        <v>7.0469128613512222</v>
      </c>
    </row>
    <row r="24" spans="2:11">
      <c r="B24" s="165">
        <v>2005</v>
      </c>
      <c r="C24" s="174">
        <f t="shared" si="0"/>
        <v>2.4704709280811574</v>
      </c>
      <c r="D24" s="174">
        <f t="shared" si="0"/>
        <v>1.383384866407799</v>
      </c>
      <c r="E24" s="174">
        <f t="shared" si="0"/>
        <v>2.8159005795360832</v>
      </c>
      <c r="F24" s="174">
        <f t="shared" si="0"/>
        <v>3.1895309229590398</v>
      </c>
      <c r="G24" s="174">
        <f t="shared" si="0"/>
        <v>1.5864743851128793</v>
      </c>
      <c r="H24" s="174">
        <f t="shared" si="0"/>
        <v>5.1239911390447954</v>
      </c>
      <c r="I24" s="174">
        <f t="shared" si="0"/>
        <v>3.7845871606718497</v>
      </c>
      <c r="J24" s="174">
        <f t="shared" si="0"/>
        <v>1.8116086050102276</v>
      </c>
      <c r="K24" s="174">
        <f t="shared" si="0"/>
        <v>7.0487701544796844</v>
      </c>
    </row>
    <row r="25" spans="2:11">
      <c r="B25" s="165">
        <v>2010</v>
      </c>
      <c r="C25" s="174">
        <f t="shared" si="0"/>
        <v>2.421018832223456</v>
      </c>
      <c r="D25" s="174">
        <f t="shared" si="0"/>
        <v>1.3561661881419678</v>
      </c>
      <c r="E25" s="174">
        <f t="shared" si="0"/>
        <v>2.9189553815380678</v>
      </c>
      <c r="F25" s="174">
        <f t="shared" si="0"/>
        <v>3.1086975234854854</v>
      </c>
      <c r="G25" s="174">
        <f t="shared" si="0"/>
        <v>1.5328910393298596</v>
      </c>
      <c r="H25" s="174">
        <f t="shared" si="0"/>
        <v>5.2598787051471616</v>
      </c>
      <c r="I25" s="174">
        <f t="shared" si="0"/>
        <v>3.6809872793196021</v>
      </c>
      <c r="J25" s="174">
        <f t="shared" si="0"/>
        <v>1.7383643077115443</v>
      </c>
      <c r="K25" s="174">
        <f t="shared" si="0"/>
        <v>7.2655666446688514</v>
      </c>
    </row>
    <row r="26" spans="2:11">
      <c r="B26" s="165">
        <v>2015</v>
      </c>
      <c r="C26" s="174">
        <f t="shared" si="0"/>
        <v>2.3735042085891451</v>
      </c>
      <c r="D26" s="174">
        <f t="shared" si="0"/>
        <v>1.307754786241444</v>
      </c>
      <c r="E26" s="174">
        <f t="shared" si="0"/>
        <v>3.0257046716570097</v>
      </c>
      <c r="F26" s="174">
        <f t="shared" si="0"/>
        <v>3.0765307903690462</v>
      </c>
      <c r="G26" s="174">
        <f t="shared" si="0"/>
        <v>1.4523292963180316</v>
      </c>
      <c r="H26" s="174">
        <f t="shared" si="0"/>
        <v>5.4046218217412765</v>
      </c>
      <c r="I26" s="174">
        <f t="shared" si="0"/>
        <v>3.5771039030741316</v>
      </c>
      <c r="J26" s="174">
        <f t="shared" si="0"/>
        <v>1.6532341530821664</v>
      </c>
      <c r="K26" s="174">
        <f t="shared" si="0"/>
        <v>7.4115993648340188</v>
      </c>
    </row>
    <row r="27" spans="2:11">
      <c r="B27" s="169">
        <v>2019</v>
      </c>
      <c r="C27" s="175">
        <f t="shared" si="0"/>
        <v>2.3375677818315199</v>
      </c>
      <c r="D27" s="175">
        <f t="shared" si="0"/>
        <v>1.2700460481768778</v>
      </c>
      <c r="E27" s="175">
        <f t="shared" si="0"/>
        <v>3.1232195987901616</v>
      </c>
      <c r="F27" s="175">
        <f t="shared" si="0"/>
        <v>3.0739923877415793</v>
      </c>
      <c r="G27" s="175">
        <f t="shared" si="0"/>
        <v>1.391633658874587</v>
      </c>
      <c r="H27" s="175">
        <f t="shared" si="0"/>
        <v>5.5791348360741306</v>
      </c>
      <c r="I27" s="175">
        <f t="shared" si="0"/>
        <v>3.5294355232468386</v>
      </c>
      <c r="J27" s="175">
        <f t="shared" si="0"/>
        <v>1.57423322086728</v>
      </c>
      <c r="K27" s="175">
        <f t="shared" si="0"/>
        <v>7.6661743336982422</v>
      </c>
    </row>
    <row r="28" spans="2:11">
      <c r="B28" s="164"/>
      <c r="C28" s="164"/>
      <c r="D28" s="165"/>
      <c r="E28" s="166"/>
      <c r="F28" s="166"/>
      <c r="G28" s="166"/>
      <c r="H28" s="161"/>
      <c r="I28" s="161"/>
      <c r="J28" s="161"/>
      <c r="K28" s="161"/>
    </row>
    <row r="29" spans="2:11">
      <c r="B29" s="164"/>
      <c r="C29" s="164"/>
      <c r="D29" s="165"/>
      <c r="E29" s="166"/>
      <c r="F29" s="166"/>
      <c r="G29" s="166"/>
      <c r="H29" s="161"/>
      <c r="I29" s="161"/>
      <c r="J29" s="161"/>
      <c r="K29" s="161"/>
    </row>
    <row r="30" spans="2:11">
      <c r="B30" s="171" t="s">
        <v>519</v>
      </c>
      <c r="C30" s="164"/>
      <c r="D30" s="165"/>
      <c r="E30" s="166"/>
      <c r="F30" s="166"/>
      <c r="G30" s="166"/>
      <c r="H30" s="161"/>
      <c r="I30" s="161"/>
      <c r="J30" s="161"/>
      <c r="K30" s="161"/>
    </row>
    <row r="31" spans="2:11">
      <c r="B31" s="164"/>
      <c r="C31" s="164"/>
      <c r="D31" s="165"/>
      <c r="E31" s="166"/>
      <c r="F31" s="166"/>
      <c r="G31" s="166"/>
      <c r="H31" s="161"/>
      <c r="I31" s="161"/>
      <c r="J31" s="161"/>
      <c r="K31" s="161"/>
    </row>
    <row r="32" spans="2:11">
      <c r="B32" s="161"/>
      <c r="C32" s="634" t="s">
        <v>493</v>
      </c>
      <c r="D32" s="634"/>
      <c r="E32" s="634"/>
      <c r="F32" s="634" t="s">
        <v>494</v>
      </c>
      <c r="G32" s="634"/>
      <c r="H32" s="634"/>
      <c r="I32" s="634" t="s">
        <v>267</v>
      </c>
      <c r="J32" s="634"/>
      <c r="K32" s="634"/>
    </row>
    <row r="33" spans="2:11">
      <c r="B33" s="167" t="s">
        <v>309</v>
      </c>
      <c r="C33" s="167" t="s">
        <v>702</v>
      </c>
      <c r="D33" s="167" t="s">
        <v>703</v>
      </c>
      <c r="E33" s="167" t="s">
        <v>704</v>
      </c>
      <c r="F33" s="167" t="s">
        <v>702</v>
      </c>
      <c r="G33" s="167" t="s">
        <v>703</v>
      </c>
      <c r="H33" s="167" t="s">
        <v>704</v>
      </c>
      <c r="I33" s="167" t="s">
        <v>702</v>
      </c>
      <c r="J33" s="167" t="s">
        <v>703</v>
      </c>
      <c r="K33" s="167" t="s">
        <v>704</v>
      </c>
    </row>
    <row r="34" spans="2:11">
      <c r="B34" s="172">
        <v>1990</v>
      </c>
      <c r="C34" s="176">
        <v>31592719.703517102</v>
      </c>
      <c r="D34" s="176">
        <v>31592719.703517102</v>
      </c>
      <c r="E34" s="176">
        <v>31592719.703517102</v>
      </c>
      <c r="F34" s="176">
        <v>14325341.7323648</v>
      </c>
      <c r="G34" s="176">
        <v>14325341.7323648</v>
      </c>
      <c r="H34" s="176">
        <v>14325341.7323648</v>
      </c>
      <c r="I34" s="176">
        <v>3090330.50951123</v>
      </c>
      <c r="J34" s="176">
        <v>3090330.50951123</v>
      </c>
      <c r="K34" s="176">
        <v>3090330.50951123</v>
      </c>
    </row>
    <row r="35" spans="2:11">
      <c r="B35" s="165">
        <v>1995</v>
      </c>
      <c r="C35" s="168">
        <v>36245637.464942701</v>
      </c>
      <c r="D35" s="168">
        <v>36245637.464942701</v>
      </c>
      <c r="E35" s="168">
        <v>36245637.464942701</v>
      </c>
      <c r="F35" s="168">
        <v>17134929.582799502</v>
      </c>
      <c r="G35" s="168">
        <v>17134929.582799502</v>
      </c>
      <c r="H35" s="168">
        <v>17134929.582799502</v>
      </c>
      <c r="I35" s="168">
        <v>3849905.81077048</v>
      </c>
      <c r="J35" s="168">
        <v>3849905.81077048</v>
      </c>
      <c r="K35" s="168">
        <v>3849905.81077048</v>
      </c>
    </row>
    <row r="36" spans="2:11">
      <c r="B36" s="165">
        <v>2000</v>
      </c>
      <c r="C36" s="168">
        <v>42798357.269866198</v>
      </c>
      <c r="D36" s="168">
        <v>42798357.269866198</v>
      </c>
      <c r="E36" s="168">
        <v>42798357.269866198</v>
      </c>
      <c r="F36" s="168">
        <v>20443719.5529866</v>
      </c>
      <c r="G36" s="168">
        <v>20443719.5529866</v>
      </c>
      <c r="H36" s="168">
        <v>20443719.5529866</v>
      </c>
      <c r="I36" s="168">
        <v>4763229.8901292104</v>
      </c>
      <c r="J36" s="168">
        <v>4763229.8901292104</v>
      </c>
      <c r="K36" s="168">
        <v>4763229.8901292104</v>
      </c>
    </row>
    <row r="37" spans="2:11">
      <c r="B37" s="165">
        <v>2005</v>
      </c>
      <c r="C37" s="168">
        <v>51320672.254009597</v>
      </c>
      <c r="D37" s="168">
        <v>51320672.254009597</v>
      </c>
      <c r="E37" s="168">
        <v>51320672.254009597</v>
      </c>
      <c r="F37" s="168">
        <v>24150083.818257399</v>
      </c>
      <c r="G37" s="168">
        <v>24150083.818257399</v>
      </c>
      <c r="H37" s="168">
        <v>24150083.818257399</v>
      </c>
      <c r="I37" s="168">
        <v>6000001.2831102302</v>
      </c>
      <c r="J37" s="168">
        <v>6000001.2831102302</v>
      </c>
      <c r="K37" s="168">
        <v>6000001.2831102302</v>
      </c>
    </row>
    <row r="38" spans="2:11">
      <c r="B38" s="165">
        <v>2010</v>
      </c>
      <c r="C38" s="168">
        <v>61743727.450333603</v>
      </c>
      <c r="D38" s="168">
        <v>61743727.450333603</v>
      </c>
      <c r="E38" s="168">
        <v>61743727.450333603</v>
      </c>
      <c r="F38" s="168">
        <v>28208481.218150601</v>
      </c>
      <c r="G38" s="168">
        <v>28208481.218150601</v>
      </c>
      <c r="H38" s="168">
        <v>28208481.218150601</v>
      </c>
      <c r="I38" s="168">
        <v>7591202.1821937496</v>
      </c>
      <c r="J38" s="168">
        <v>7591202.1821937496</v>
      </c>
      <c r="K38" s="168">
        <v>7591202.1821937496</v>
      </c>
    </row>
    <row r="39" spans="2:11">
      <c r="B39" s="165">
        <v>2015</v>
      </c>
      <c r="C39" s="168">
        <v>73121825.208852395</v>
      </c>
      <c r="D39" s="168">
        <v>73121825.208852395</v>
      </c>
      <c r="E39" s="168">
        <v>73121825.208852395</v>
      </c>
      <c r="F39" s="168">
        <v>33700033.434979901</v>
      </c>
      <c r="G39" s="168">
        <v>33700033.434979901</v>
      </c>
      <c r="H39" s="168">
        <v>33700033.434979901</v>
      </c>
      <c r="I39" s="168">
        <v>9257207.0875440408</v>
      </c>
      <c r="J39" s="168">
        <v>9257207.0875440408</v>
      </c>
      <c r="K39" s="168">
        <v>9257207.0875440408</v>
      </c>
    </row>
    <row r="40" spans="2:11">
      <c r="B40" s="169">
        <v>2019</v>
      </c>
      <c r="C40" s="170">
        <v>81580525.460354194</v>
      </c>
      <c r="D40" s="170">
        <v>81580525.460354194</v>
      </c>
      <c r="E40" s="170">
        <v>81580525.460354194</v>
      </c>
      <c r="F40" s="170">
        <v>39184843.031433098</v>
      </c>
      <c r="G40" s="170">
        <v>39184843.031433098</v>
      </c>
      <c r="H40" s="170">
        <v>39184843.031433098</v>
      </c>
      <c r="I40" s="170">
        <v>10782938.4510173</v>
      </c>
      <c r="J40" s="170">
        <v>10782938.4510173</v>
      </c>
      <c r="K40" s="170">
        <v>10782938.4510173</v>
      </c>
    </row>
    <row r="41" spans="2:11" ht="27.95" customHeight="1">
      <c r="B41" s="633" t="s">
        <v>705</v>
      </c>
      <c r="C41" s="633"/>
      <c r="D41" s="633"/>
      <c r="E41" s="633"/>
      <c r="F41" s="633"/>
      <c r="G41" s="633"/>
      <c r="H41" s="633"/>
      <c r="I41" s="633"/>
      <c r="J41" s="633"/>
      <c r="K41" s="633"/>
    </row>
    <row r="42" spans="2:11">
      <c r="B42" s="18"/>
      <c r="C42" s="18"/>
      <c r="D42" s="19"/>
      <c r="E42" s="20"/>
      <c r="F42" s="20"/>
      <c r="G42" s="20"/>
    </row>
    <row r="43" spans="2:11">
      <c r="B43" s="18"/>
      <c r="C43" s="18"/>
      <c r="D43" s="19"/>
      <c r="E43" s="20"/>
      <c r="F43" s="20"/>
      <c r="G43" s="20"/>
    </row>
    <row r="44" spans="2:11">
      <c r="B44" s="18"/>
      <c r="C44" s="18"/>
      <c r="D44" s="19"/>
      <c r="E44" s="20"/>
      <c r="F44" s="20"/>
      <c r="G44" s="20"/>
    </row>
    <row r="45" spans="2:11">
      <c r="B45" s="18"/>
      <c r="C45" s="18"/>
      <c r="D45" s="19"/>
      <c r="E45" s="20"/>
      <c r="F45" s="20"/>
      <c r="G45" s="20"/>
    </row>
    <row r="46" spans="2:11">
      <c r="B46" s="18"/>
      <c r="C46" s="18"/>
      <c r="D46" s="19"/>
      <c r="E46" s="20"/>
      <c r="F46" s="20"/>
      <c r="G46" s="20"/>
    </row>
    <row r="47" spans="2:11">
      <c r="B47" s="18"/>
      <c r="C47" s="18"/>
      <c r="D47" s="19"/>
      <c r="E47" s="20"/>
      <c r="F47" s="20"/>
      <c r="G47" s="20"/>
    </row>
    <row r="48" spans="2:11">
      <c r="B48" s="18"/>
      <c r="C48" s="18"/>
      <c r="D48" s="19"/>
      <c r="E48" s="20"/>
      <c r="F48" s="20"/>
      <c r="G48" s="20"/>
    </row>
    <row r="49" spans="2:14">
      <c r="B49" s="18"/>
      <c r="C49" s="18"/>
      <c r="D49" s="19"/>
      <c r="E49" s="20"/>
      <c r="F49" s="20"/>
      <c r="G49" s="20"/>
    </row>
    <row r="50" spans="2:14">
      <c r="B50" s="18"/>
      <c r="C50" s="18"/>
      <c r="D50" s="19"/>
      <c r="E50" s="20"/>
      <c r="F50" s="20"/>
      <c r="G50" s="20"/>
    </row>
    <row r="51" spans="2:14">
      <c r="B51" s="18"/>
      <c r="C51" s="18"/>
      <c r="D51" s="19"/>
      <c r="E51" s="20"/>
      <c r="F51" s="20"/>
      <c r="G51" s="20"/>
    </row>
    <row r="52" spans="2:14">
      <c r="B52" s="18"/>
      <c r="C52" s="18"/>
      <c r="D52" s="19"/>
      <c r="E52" s="20"/>
      <c r="F52" s="20"/>
      <c r="G52" s="20"/>
      <c r="N52" s="17" t="s">
        <v>695</v>
      </c>
    </row>
    <row r="53" spans="2:14">
      <c r="B53" s="18"/>
      <c r="C53" s="18"/>
      <c r="D53" s="19"/>
      <c r="E53" s="20"/>
      <c r="F53" s="20"/>
      <c r="G53" s="20"/>
      <c r="N53" s="17" t="s">
        <v>706</v>
      </c>
    </row>
    <row r="54" spans="2:14">
      <c r="N54" s="17" t="s">
        <v>707</v>
      </c>
    </row>
  </sheetData>
  <mergeCells count="10">
    <mergeCell ref="B41:K41"/>
    <mergeCell ref="C32:E32"/>
    <mergeCell ref="F32:H32"/>
    <mergeCell ref="I32:K32"/>
    <mergeCell ref="C6:E6"/>
    <mergeCell ref="F6:H6"/>
    <mergeCell ref="I6:K6"/>
    <mergeCell ref="C19:E19"/>
    <mergeCell ref="F19:H19"/>
    <mergeCell ref="I19:K19"/>
  </mergeCells>
  <pageMargins left="0.7" right="0.7" top="0.75" bottom="0.75" header="0.3" footer="0.3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D253E3-20C8-4BB1-908A-05DD286FD597}">
  <sheetPr codeName="Sheet15"/>
  <dimension ref="A2:AH33"/>
  <sheetViews>
    <sheetView zoomScale="93" zoomScaleNormal="93" workbookViewId="0">
      <selection activeCell="D23" sqref="D23"/>
    </sheetView>
  </sheetViews>
  <sheetFormatPr defaultColWidth="9" defaultRowHeight="15"/>
  <cols>
    <col min="1" max="4" width="12" style="41" customWidth="1"/>
    <col min="5" max="16384" width="9" style="41"/>
  </cols>
  <sheetData>
    <row r="2" spans="1:34">
      <c r="A2" s="177" t="s">
        <v>708</v>
      </c>
      <c r="B2" s="178"/>
      <c r="C2" s="178"/>
      <c r="D2" s="178"/>
      <c r="E2" s="178"/>
      <c r="F2" s="178"/>
    </row>
    <row r="3" spans="1:34">
      <c r="A3" s="178"/>
      <c r="B3" s="178"/>
      <c r="C3" s="178"/>
      <c r="D3" s="178"/>
      <c r="E3" s="178"/>
      <c r="F3" s="178"/>
    </row>
    <row r="4" spans="1:34" ht="41.45" customHeight="1">
      <c r="A4" s="179"/>
      <c r="B4" s="636" t="s">
        <v>709</v>
      </c>
      <c r="C4" s="636"/>
      <c r="D4" s="636" t="s">
        <v>710</v>
      </c>
      <c r="E4" s="636"/>
      <c r="F4" s="178"/>
      <c r="K4" s="635" t="s">
        <v>711</v>
      </c>
      <c r="L4" s="635"/>
      <c r="M4" s="635"/>
      <c r="N4" s="635"/>
      <c r="O4" s="635"/>
      <c r="P4" s="635"/>
      <c r="Q4" s="635"/>
      <c r="R4" s="635"/>
      <c r="S4" s="635"/>
      <c r="T4" s="635"/>
      <c r="Y4" s="635" t="s">
        <v>712</v>
      </c>
      <c r="Z4" s="635"/>
      <c r="AA4" s="635"/>
      <c r="AB4" s="635"/>
      <c r="AC4" s="635"/>
      <c r="AD4" s="635"/>
      <c r="AE4" s="635"/>
      <c r="AF4" s="635"/>
      <c r="AG4" s="635"/>
      <c r="AH4" s="635"/>
    </row>
    <row r="5" spans="1:34">
      <c r="A5" s="180" t="s">
        <v>713</v>
      </c>
      <c r="B5" s="180">
        <v>2010</v>
      </c>
      <c r="C5" s="180">
        <v>2019</v>
      </c>
      <c r="D5" s="181" t="s">
        <v>680</v>
      </c>
      <c r="E5" s="181" t="s">
        <v>681</v>
      </c>
      <c r="F5" s="178"/>
    </row>
    <row r="6" spans="1:34">
      <c r="A6" s="182" t="s">
        <v>714</v>
      </c>
      <c r="B6" s="183">
        <v>4.3499999999999997E-2</v>
      </c>
      <c r="C6" s="183">
        <v>4.19E-2</v>
      </c>
      <c r="D6" s="183">
        <v>7.6149337999999997E-2</v>
      </c>
      <c r="E6" s="183">
        <v>0</v>
      </c>
      <c r="F6" s="178"/>
    </row>
    <row r="7" spans="1:34">
      <c r="A7" s="184" t="s">
        <v>715</v>
      </c>
      <c r="B7" s="183">
        <v>2.9499999999999998E-2</v>
      </c>
      <c r="C7" s="183">
        <v>0.03</v>
      </c>
      <c r="D7" s="183">
        <v>2.7728471000000001E-2</v>
      </c>
      <c r="E7" s="183">
        <v>3.2798032999999997E-2</v>
      </c>
      <c r="F7" s="178"/>
    </row>
    <row r="8" spans="1:34">
      <c r="A8" s="184" t="s">
        <v>716</v>
      </c>
      <c r="B8" s="183">
        <v>3.6499999999999998E-2</v>
      </c>
      <c r="C8" s="183">
        <v>4.2099999999999999E-2</v>
      </c>
      <c r="D8" s="183">
        <v>4.8099955E-2</v>
      </c>
      <c r="E8" s="183">
        <v>3.4691347999999997E-2</v>
      </c>
      <c r="F8" s="178"/>
    </row>
    <row r="9" spans="1:34">
      <c r="A9" s="184" t="s">
        <v>717</v>
      </c>
      <c r="B9" s="183">
        <v>6.1100000000000002E-2</v>
      </c>
      <c r="C9" s="183">
        <v>6.4769999999999994E-2</v>
      </c>
      <c r="D9" s="183">
        <v>6.6413783000000004E-2</v>
      </c>
      <c r="E9" s="183">
        <v>6.2543908999999995E-2</v>
      </c>
      <c r="F9" s="178"/>
    </row>
    <row r="10" spans="1:34">
      <c r="A10" s="184" t="s">
        <v>718</v>
      </c>
      <c r="B10" s="183">
        <v>0.28189999999999998</v>
      </c>
      <c r="C10" s="183">
        <v>0.25459999999999999</v>
      </c>
      <c r="D10" s="183">
        <v>0.29386348800000001</v>
      </c>
      <c r="E10" s="183">
        <v>0.20650178299999999</v>
      </c>
      <c r="F10" s="178"/>
    </row>
    <row r="11" spans="1:34">
      <c r="A11" s="184" t="s">
        <v>719</v>
      </c>
      <c r="B11" s="183">
        <v>0.2495</v>
      </c>
      <c r="C11" s="183">
        <v>0.24010000000000001</v>
      </c>
      <c r="D11" s="183">
        <v>0.203733725</v>
      </c>
      <c r="E11" s="183">
        <v>0.28471753</v>
      </c>
      <c r="F11" s="178"/>
    </row>
    <row r="12" spans="1:34">
      <c r="A12" s="184" t="s">
        <v>720</v>
      </c>
      <c r="B12" s="183">
        <v>0.35759999999999997</v>
      </c>
      <c r="C12" s="183">
        <v>0.39479999999999998</v>
      </c>
      <c r="D12" s="183">
        <v>0.38866208299999999</v>
      </c>
      <c r="E12" s="183">
        <v>0.40228379399999997</v>
      </c>
      <c r="F12" s="178"/>
    </row>
    <row r="13" spans="1:34">
      <c r="A13" s="184" t="s">
        <v>721</v>
      </c>
      <c r="B13" s="183">
        <v>0.50990000000000002</v>
      </c>
      <c r="C13" s="183">
        <v>0.50449999999999995</v>
      </c>
      <c r="D13" s="183">
        <v>0.52840973999999996</v>
      </c>
      <c r="E13" s="183">
        <v>0.47511720200000002</v>
      </c>
      <c r="F13" s="178"/>
    </row>
    <row r="14" spans="1:34">
      <c r="A14" s="184" t="s">
        <v>722</v>
      </c>
      <c r="B14" s="183">
        <v>0.29570000000000002</v>
      </c>
      <c r="C14" s="183">
        <v>0.28899999999999998</v>
      </c>
      <c r="D14" s="183">
        <v>4.1870188000000003E-2</v>
      </c>
      <c r="E14" s="183">
        <v>0.59208063099999997</v>
      </c>
      <c r="F14" s="178"/>
    </row>
    <row r="15" spans="1:34">
      <c r="A15" s="184" t="s">
        <v>723</v>
      </c>
      <c r="B15" s="183">
        <v>0.66020000000000001</v>
      </c>
      <c r="C15" s="183">
        <v>0.71109999999999995</v>
      </c>
      <c r="D15" s="183">
        <v>0.69371669999999996</v>
      </c>
      <c r="E15" s="183">
        <v>0.73233507900000006</v>
      </c>
      <c r="F15" s="178"/>
    </row>
    <row r="16" spans="1:34">
      <c r="A16" s="184" t="s">
        <v>724</v>
      </c>
      <c r="B16" s="183">
        <v>1.1086</v>
      </c>
      <c r="C16" s="183">
        <v>1.1152</v>
      </c>
      <c r="D16" s="183">
        <v>1.0374903150000001</v>
      </c>
      <c r="E16" s="183">
        <v>1.21056225</v>
      </c>
      <c r="F16" s="178"/>
    </row>
    <row r="17" spans="1:6">
      <c r="A17" s="184" t="s">
        <v>725</v>
      </c>
      <c r="B17" s="183">
        <v>1.0548</v>
      </c>
      <c r="C17" s="183">
        <v>1.1197999999999999</v>
      </c>
      <c r="D17" s="183">
        <v>1.012749106</v>
      </c>
      <c r="E17" s="183">
        <v>1.251101161</v>
      </c>
      <c r="F17" s="178"/>
    </row>
    <row r="18" spans="1:6">
      <c r="A18" s="184" t="s">
        <v>726</v>
      </c>
      <c r="B18" s="183">
        <v>1.3606</v>
      </c>
      <c r="C18" s="183">
        <v>1.2253000000000001</v>
      </c>
      <c r="D18" s="183">
        <v>0.92462425699999995</v>
      </c>
      <c r="E18" s="183">
        <v>1.59405438</v>
      </c>
      <c r="F18" s="178"/>
    </row>
    <row r="19" spans="1:6">
      <c r="A19" s="184" t="s">
        <v>727</v>
      </c>
      <c r="B19" s="183">
        <v>2.4256000000000002</v>
      </c>
      <c r="C19" s="183">
        <v>2.7210000000000001</v>
      </c>
      <c r="D19" s="183">
        <v>2.8878368939999999</v>
      </c>
      <c r="E19" s="183">
        <v>2.5163852310000001</v>
      </c>
      <c r="F19" s="178"/>
    </row>
    <row r="20" spans="1:6">
      <c r="A20" s="185" t="s">
        <v>728</v>
      </c>
      <c r="B20" s="186">
        <v>3.4253</v>
      </c>
      <c r="C20" s="186">
        <v>3.7225000000000001</v>
      </c>
      <c r="D20" s="186">
        <v>3.5584826810000001</v>
      </c>
      <c r="E20" s="186">
        <v>3.9236621459999999</v>
      </c>
      <c r="F20" s="178"/>
    </row>
    <row r="21" spans="1:6">
      <c r="A21" s="178"/>
      <c r="B21" s="178"/>
      <c r="C21" s="178"/>
      <c r="D21" s="178"/>
      <c r="E21" s="178"/>
      <c r="F21" s="178"/>
    </row>
    <row r="33" spans="11:11">
      <c r="K33" s="485" t="s">
        <v>695</v>
      </c>
    </row>
  </sheetData>
  <mergeCells count="4">
    <mergeCell ref="K4:T4"/>
    <mergeCell ref="Y4:AH4"/>
    <mergeCell ref="B4:C4"/>
    <mergeCell ref="D4:E4"/>
  </mergeCells>
  <pageMargins left="0.7" right="0.7" top="0.75" bottom="0.75" header="0.3" footer="0.3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2E2C51-02F6-4DBD-A7B8-905F135CC8B0}">
  <sheetPr codeName="Sheet16"/>
  <dimension ref="B2:AE37"/>
  <sheetViews>
    <sheetView zoomScale="80" zoomScaleNormal="80" workbookViewId="0">
      <selection activeCell="C30" sqref="C30"/>
    </sheetView>
  </sheetViews>
  <sheetFormatPr defaultColWidth="9" defaultRowHeight="15"/>
  <cols>
    <col min="1" max="1" width="4.5" style="17" customWidth="1"/>
    <col min="2" max="2" width="9" style="17"/>
    <col min="3" max="3" width="28.6640625" style="17" customWidth="1"/>
    <col min="4" max="4" width="24.1640625" style="17" customWidth="1"/>
    <col min="5" max="5" width="27.6640625" style="17" customWidth="1"/>
    <col min="6" max="6" width="12.6640625" style="17" customWidth="1"/>
    <col min="7" max="8" width="12.6640625" style="17" bestFit="1" customWidth="1"/>
    <col min="9" max="9" width="12.6640625" style="17" customWidth="1"/>
    <col min="10" max="11" width="12.6640625" style="17" bestFit="1" customWidth="1"/>
    <col min="12" max="16384" width="9" style="17"/>
  </cols>
  <sheetData>
    <row r="2" spans="2:31">
      <c r="B2" s="187" t="s">
        <v>729</v>
      </c>
      <c r="C2" s="187"/>
      <c r="D2" s="188"/>
      <c r="E2" s="188"/>
      <c r="F2" s="188"/>
    </row>
    <row r="3" spans="2:31">
      <c r="B3" s="188"/>
      <c r="C3" s="188"/>
      <c r="D3" s="188"/>
      <c r="E3" s="188"/>
      <c r="F3" s="188"/>
    </row>
    <row r="4" spans="2:31" ht="24">
      <c r="B4" s="189" t="s">
        <v>618</v>
      </c>
      <c r="C4" s="189" t="s">
        <v>115</v>
      </c>
      <c r="D4" s="190" t="s">
        <v>727</v>
      </c>
      <c r="E4" s="190" t="s">
        <v>728</v>
      </c>
      <c r="F4" s="188"/>
    </row>
    <row r="5" spans="2:31">
      <c r="B5" s="188" t="s">
        <v>571</v>
      </c>
      <c r="C5" s="188" t="s">
        <v>121</v>
      </c>
      <c r="D5" s="191">
        <v>2.19</v>
      </c>
      <c r="E5" s="191">
        <v>2.6</v>
      </c>
      <c r="F5" s="192"/>
      <c r="G5" s="22"/>
      <c r="H5" s="22"/>
    </row>
    <row r="6" spans="2:31">
      <c r="B6" s="188" t="s">
        <v>561</v>
      </c>
      <c r="C6" s="188" t="s">
        <v>365</v>
      </c>
      <c r="D6" s="191">
        <v>2.99</v>
      </c>
      <c r="E6" s="191">
        <v>4.2</v>
      </c>
      <c r="F6" s="192"/>
      <c r="G6" s="22"/>
      <c r="H6" s="22"/>
    </row>
    <row r="7" spans="2:31">
      <c r="B7" s="188" t="s">
        <v>551</v>
      </c>
      <c r="C7" s="188" t="s">
        <v>296</v>
      </c>
      <c r="D7" s="191">
        <v>2.82</v>
      </c>
      <c r="E7" s="191">
        <v>3.5</v>
      </c>
      <c r="F7" s="192"/>
      <c r="G7" s="22"/>
      <c r="H7" s="22"/>
    </row>
    <row r="8" spans="2:31">
      <c r="B8" s="188" t="s">
        <v>554</v>
      </c>
      <c r="C8" s="188" t="s">
        <v>128</v>
      </c>
      <c r="D8" s="191">
        <v>2.16</v>
      </c>
      <c r="E8" s="191">
        <v>2.9</v>
      </c>
      <c r="F8" s="192"/>
      <c r="G8" s="22"/>
      <c r="H8" s="22"/>
    </row>
    <row r="9" spans="2:31">
      <c r="B9" s="188" t="s">
        <v>567</v>
      </c>
      <c r="C9" s="188" t="s">
        <v>135</v>
      </c>
      <c r="D9" s="191">
        <v>2.56</v>
      </c>
      <c r="E9" s="191">
        <v>3.1</v>
      </c>
      <c r="F9" s="192"/>
      <c r="G9" s="22"/>
      <c r="H9" s="22"/>
    </row>
    <row r="10" spans="2:31">
      <c r="B10" s="188" t="s">
        <v>572</v>
      </c>
      <c r="C10" s="188" t="s">
        <v>295</v>
      </c>
      <c r="D10" s="191">
        <v>3.06</v>
      </c>
      <c r="E10" s="191">
        <v>4.4000000000000004</v>
      </c>
      <c r="F10" s="192"/>
      <c r="G10" s="22"/>
      <c r="H10" s="22"/>
    </row>
    <row r="11" spans="2:31">
      <c r="B11" s="188" t="s">
        <v>570</v>
      </c>
      <c r="C11" s="188" t="s">
        <v>142</v>
      </c>
      <c r="D11" s="191">
        <v>2.75</v>
      </c>
      <c r="E11" s="191">
        <v>3.2</v>
      </c>
      <c r="F11" s="192"/>
      <c r="G11" s="22"/>
      <c r="H11" s="22"/>
    </row>
    <row r="12" spans="2:31">
      <c r="B12" s="188" t="s">
        <v>565</v>
      </c>
      <c r="C12" s="188" t="s">
        <v>149</v>
      </c>
      <c r="D12" s="191">
        <v>2.4500000000000002</v>
      </c>
      <c r="E12" s="191">
        <v>3.7</v>
      </c>
      <c r="F12" s="192"/>
      <c r="G12" s="22"/>
      <c r="H12" s="22"/>
    </row>
    <row r="13" spans="2:31">
      <c r="B13" s="188" t="s">
        <v>568</v>
      </c>
      <c r="C13" s="188" t="s">
        <v>156</v>
      </c>
      <c r="D13" s="191">
        <v>2.85</v>
      </c>
      <c r="E13" s="191">
        <v>4</v>
      </c>
      <c r="F13" s="192"/>
      <c r="G13" s="22"/>
      <c r="H13" s="22"/>
    </row>
    <row r="14" spans="2:31">
      <c r="B14" s="188" t="s">
        <v>557</v>
      </c>
      <c r="C14" s="188" t="s">
        <v>163</v>
      </c>
      <c r="D14" s="191">
        <v>1.67</v>
      </c>
      <c r="E14" s="191">
        <v>2.5</v>
      </c>
      <c r="F14" s="192"/>
      <c r="G14" s="22"/>
      <c r="H14" s="22"/>
    </row>
    <row r="15" spans="2:31">
      <c r="B15" s="188" t="s">
        <v>558</v>
      </c>
      <c r="C15" s="188" t="s">
        <v>170</v>
      </c>
      <c r="D15" s="191">
        <v>2.83</v>
      </c>
      <c r="E15" s="191">
        <v>3.6</v>
      </c>
      <c r="F15" s="192"/>
      <c r="G15" s="22"/>
      <c r="H15" s="22"/>
      <c r="X15"/>
      <c r="Y15"/>
      <c r="Z15"/>
      <c r="AA15"/>
      <c r="AB15"/>
      <c r="AC15"/>
      <c r="AD15"/>
      <c r="AE15"/>
    </row>
    <row r="16" spans="2:31">
      <c r="B16" s="188" t="s">
        <v>549</v>
      </c>
      <c r="C16" s="188" t="s">
        <v>177</v>
      </c>
      <c r="D16" s="191">
        <v>2.2799999999999998</v>
      </c>
      <c r="E16" s="191">
        <v>4.5</v>
      </c>
      <c r="F16" s="192"/>
      <c r="G16" s="22"/>
      <c r="H16" s="22"/>
    </row>
    <row r="17" spans="2:8">
      <c r="B17" s="188" t="s">
        <v>560</v>
      </c>
      <c r="C17" s="188" t="s">
        <v>374</v>
      </c>
      <c r="D17" s="191">
        <v>3.2</v>
      </c>
      <c r="E17" s="191">
        <v>5.4</v>
      </c>
      <c r="F17" s="192"/>
      <c r="G17" s="22"/>
      <c r="H17" s="22"/>
    </row>
    <row r="18" spans="2:8">
      <c r="B18" s="188" t="s">
        <v>550</v>
      </c>
      <c r="C18" s="188" t="s">
        <v>376</v>
      </c>
      <c r="D18" s="191">
        <v>2.46</v>
      </c>
      <c r="E18" s="191">
        <v>4.0999999999999996</v>
      </c>
      <c r="F18" s="192"/>
      <c r="G18" s="22"/>
      <c r="H18" s="22"/>
    </row>
    <row r="19" spans="2:8">
      <c r="B19" s="188" t="s">
        <v>548</v>
      </c>
      <c r="C19" s="188" t="s">
        <v>375</v>
      </c>
      <c r="D19" s="191">
        <v>1.36</v>
      </c>
      <c r="E19" s="191">
        <v>4.5</v>
      </c>
      <c r="F19" s="192"/>
      <c r="G19" s="22"/>
      <c r="H19" s="22"/>
    </row>
    <row r="20" spans="2:8">
      <c r="B20" s="188" t="s">
        <v>566</v>
      </c>
      <c r="C20" s="188" t="s">
        <v>298</v>
      </c>
      <c r="D20" s="191">
        <v>3.28</v>
      </c>
      <c r="E20" s="191">
        <v>4.9000000000000004</v>
      </c>
      <c r="F20" s="192"/>
      <c r="G20" s="22"/>
      <c r="H20" s="22"/>
    </row>
    <row r="21" spans="2:8">
      <c r="B21" s="188" t="s">
        <v>556</v>
      </c>
      <c r="C21" s="188" t="s">
        <v>184</v>
      </c>
      <c r="D21" s="191">
        <v>3.59</v>
      </c>
      <c r="E21" s="191">
        <v>5.0999999999999996</v>
      </c>
      <c r="F21" s="192"/>
      <c r="G21" s="22"/>
      <c r="H21" s="22"/>
    </row>
    <row r="22" spans="2:8">
      <c r="B22" s="188" t="s">
        <v>552</v>
      </c>
      <c r="C22" s="188" t="s">
        <v>191</v>
      </c>
      <c r="D22" s="191">
        <v>2.72</v>
      </c>
      <c r="E22" s="191">
        <v>4.0999999999999996</v>
      </c>
      <c r="F22" s="192"/>
      <c r="G22" s="22"/>
      <c r="H22" s="22"/>
    </row>
    <row r="23" spans="2:8">
      <c r="B23" s="188" t="s">
        <v>564</v>
      </c>
      <c r="C23" s="188" t="s">
        <v>198</v>
      </c>
      <c r="D23" s="191">
        <v>2.68</v>
      </c>
      <c r="E23" s="191">
        <v>4.3</v>
      </c>
      <c r="F23" s="192"/>
      <c r="G23" s="22"/>
      <c r="H23" s="22"/>
    </row>
    <row r="24" spans="2:8">
      <c r="B24" s="188" t="s">
        <v>563</v>
      </c>
      <c r="C24" s="188" t="s">
        <v>205</v>
      </c>
      <c r="D24" s="191">
        <v>1.84</v>
      </c>
      <c r="E24" s="191">
        <v>2.2999999999999998</v>
      </c>
      <c r="F24" s="192"/>
      <c r="G24" s="22"/>
      <c r="H24" s="22"/>
    </row>
    <row r="25" spans="2:8">
      <c r="B25" s="188" t="s">
        <v>553</v>
      </c>
      <c r="C25" s="188" t="s">
        <v>212</v>
      </c>
      <c r="D25" s="191">
        <v>2.34</v>
      </c>
      <c r="E25" s="191">
        <v>3.2</v>
      </c>
      <c r="F25" s="192"/>
      <c r="G25" s="22"/>
      <c r="H25" s="22"/>
    </row>
    <row r="26" spans="2:8">
      <c r="B26" s="188" t="s">
        <v>562</v>
      </c>
      <c r="C26" s="188" t="s">
        <v>219</v>
      </c>
      <c r="D26" s="191">
        <v>2.73</v>
      </c>
      <c r="E26" s="191">
        <v>4</v>
      </c>
      <c r="F26" s="192"/>
      <c r="G26" s="22"/>
      <c r="H26" s="22"/>
    </row>
    <row r="27" spans="2:8">
      <c r="B27" s="188" t="s">
        <v>555</v>
      </c>
      <c r="C27" s="188" t="s">
        <v>377</v>
      </c>
      <c r="D27" s="191">
        <v>3.18</v>
      </c>
      <c r="E27" s="191">
        <v>5.3</v>
      </c>
      <c r="F27" s="192"/>
      <c r="G27" s="22"/>
      <c r="H27" s="22"/>
    </row>
    <row r="28" spans="2:8">
      <c r="B28" s="188" t="s">
        <v>569</v>
      </c>
      <c r="C28" s="188" t="s">
        <v>378</v>
      </c>
      <c r="D28" s="191">
        <v>4.03</v>
      </c>
      <c r="E28" s="191">
        <v>5.7</v>
      </c>
      <c r="F28" s="192"/>
      <c r="G28" s="22"/>
      <c r="H28" s="22"/>
    </row>
    <row r="29" spans="2:8">
      <c r="B29" s="188" t="s">
        <v>573</v>
      </c>
      <c r="C29" s="188" t="s">
        <v>226</v>
      </c>
      <c r="D29" s="191">
        <v>1.86</v>
      </c>
      <c r="E29" s="191">
        <v>2</v>
      </c>
      <c r="F29" s="192"/>
      <c r="G29" s="22"/>
      <c r="H29" s="22"/>
    </row>
    <row r="30" spans="2:8">
      <c r="B30" s="193" t="s">
        <v>559</v>
      </c>
      <c r="C30" s="193" t="s">
        <v>379</v>
      </c>
      <c r="D30" s="194">
        <v>2.65</v>
      </c>
      <c r="E30" s="194">
        <v>4</v>
      </c>
      <c r="F30" s="192"/>
      <c r="G30" s="22"/>
      <c r="H30" s="22"/>
    </row>
    <row r="31" spans="2:8">
      <c r="B31" s="195" t="s">
        <v>533</v>
      </c>
      <c r="C31" s="195" t="s">
        <v>380</v>
      </c>
      <c r="D31" s="196">
        <v>2.72</v>
      </c>
      <c r="E31" s="196">
        <v>3.7</v>
      </c>
      <c r="F31" s="192"/>
      <c r="G31" s="22"/>
      <c r="H31" s="22"/>
    </row>
    <row r="32" spans="2:8">
      <c r="B32" s="195" t="s">
        <v>240</v>
      </c>
      <c r="C32" s="195" t="s">
        <v>240</v>
      </c>
      <c r="D32" s="196">
        <v>2.54</v>
      </c>
      <c r="E32" s="196">
        <v>3</v>
      </c>
      <c r="F32" s="192"/>
      <c r="G32" s="485" t="s">
        <v>695</v>
      </c>
      <c r="H32" s="22"/>
    </row>
    <row r="33" spans="2:8">
      <c r="B33" s="197" t="s">
        <v>684</v>
      </c>
      <c r="C33" s="197" t="s">
        <v>684</v>
      </c>
      <c r="D33" s="198">
        <v>1.9</v>
      </c>
      <c r="E33" s="198">
        <v>2.8</v>
      </c>
      <c r="F33" s="192"/>
      <c r="G33" s="22"/>
      <c r="H33" s="22"/>
    </row>
    <row r="34" spans="2:8" ht="47.45" customHeight="1">
      <c r="B34" s="633" t="s">
        <v>705</v>
      </c>
      <c r="C34" s="633"/>
      <c r="D34" s="633"/>
      <c r="E34" s="633"/>
      <c r="F34" s="188"/>
    </row>
    <row r="35" spans="2:8">
      <c r="D35" s="23"/>
      <c r="E35" s="23"/>
    </row>
    <row r="36" spans="2:8">
      <c r="D36" s="23"/>
      <c r="E36" s="23"/>
    </row>
    <row r="37" spans="2:8">
      <c r="E37" s="23"/>
    </row>
  </sheetData>
  <mergeCells count="1">
    <mergeCell ref="B34:E34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D8F732-A343-4F16-8110-039724AA97FE}">
  <dimension ref="A2:O19"/>
  <sheetViews>
    <sheetView workbookViewId="0">
      <selection activeCell="A2" sqref="A2"/>
    </sheetView>
  </sheetViews>
  <sheetFormatPr defaultColWidth="8.6640625" defaultRowHeight="11.25"/>
  <cols>
    <col min="1" max="1" width="41.1640625" customWidth="1"/>
    <col min="2" max="4" width="12" customWidth="1"/>
    <col min="5" max="5" width="13" customWidth="1"/>
    <col min="6" max="9" width="12" customWidth="1"/>
  </cols>
  <sheetData>
    <row r="2" spans="1:15" ht="12.75">
      <c r="A2" s="372" t="s">
        <v>243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</row>
    <row r="3" spans="1:15" ht="24">
      <c r="A3" s="393" t="s">
        <v>244</v>
      </c>
      <c r="B3" s="374" t="s">
        <v>135</v>
      </c>
      <c r="C3" s="374" t="s">
        <v>142</v>
      </c>
      <c r="D3" s="374" t="s">
        <v>156</v>
      </c>
      <c r="E3" s="374" t="s">
        <v>163</v>
      </c>
      <c r="F3" s="374" t="s">
        <v>184</v>
      </c>
      <c r="G3" s="374" t="s">
        <v>212</v>
      </c>
      <c r="H3" s="374" t="s">
        <v>219</v>
      </c>
      <c r="I3" s="375" t="s">
        <v>226</v>
      </c>
      <c r="J3" s="56"/>
      <c r="K3" s="56"/>
      <c r="L3" s="56"/>
      <c r="M3" s="56"/>
      <c r="N3" s="56"/>
      <c r="O3" s="56"/>
    </row>
    <row r="4" spans="1:15" ht="12">
      <c r="A4" s="392" t="s">
        <v>245</v>
      </c>
      <c r="B4" s="391">
        <v>7.0000000000000007E-2</v>
      </c>
      <c r="C4" s="391">
        <v>6.9000000000000006E-2</v>
      </c>
      <c r="D4" s="391">
        <v>4.3999999999999997E-2</v>
      </c>
      <c r="E4" s="391">
        <v>0.23200000000000001</v>
      </c>
      <c r="F4" s="391">
        <v>0.16300000000000001</v>
      </c>
      <c r="G4" s="391">
        <v>5.0999999999999997E-2</v>
      </c>
      <c r="H4" s="391">
        <v>1.9E-2</v>
      </c>
      <c r="I4" s="391">
        <v>0.05</v>
      </c>
      <c r="J4" s="56"/>
      <c r="K4" s="56"/>
      <c r="L4" s="56"/>
      <c r="M4" s="56"/>
      <c r="N4" s="56"/>
      <c r="O4" s="56"/>
    </row>
    <row r="5" spans="1:15" ht="12">
      <c r="A5" s="390" t="s">
        <v>246</v>
      </c>
      <c r="B5" s="389">
        <v>0.107</v>
      </c>
      <c r="C5" s="389">
        <v>0.13800000000000001</v>
      </c>
      <c r="D5" s="389">
        <v>0.191</v>
      </c>
      <c r="E5" s="389">
        <v>0.32600000000000001</v>
      </c>
      <c r="F5" s="389">
        <v>0.30099999999999999</v>
      </c>
      <c r="G5" s="389">
        <v>8.7999999999999995E-2</v>
      </c>
      <c r="H5" s="389">
        <v>7.0999999999999994E-2</v>
      </c>
      <c r="I5" s="389">
        <v>0.111</v>
      </c>
      <c r="J5" s="56"/>
      <c r="K5" s="56"/>
      <c r="L5" s="56"/>
      <c r="M5" s="56"/>
      <c r="N5" s="56"/>
      <c r="O5" s="56"/>
    </row>
    <row r="6" spans="1:15" ht="12.75" thickBot="1">
      <c r="A6" s="388" t="s">
        <v>247</v>
      </c>
      <c r="B6" s="387">
        <v>0.13300000000000001</v>
      </c>
      <c r="C6" s="387">
        <v>0.16900000000000001</v>
      </c>
      <c r="D6" s="387">
        <v>0.25</v>
      </c>
      <c r="E6" s="387">
        <v>0.35499999999999998</v>
      </c>
      <c r="F6" s="387">
        <v>0.36699999999999999</v>
      </c>
      <c r="G6" s="387">
        <v>0.115</v>
      </c>
      <c r="H6" s="387">
        <v>9.4E-2</v>
      </c>
      <c r="I6" s="387">
        <v>0.14399999999999999</v>
      </c>
      <c r="J6" s="56"/>
      <c r="K6" s="56"/>
      <c r="L6" s="56"/>
      <c r="M6" s="56"/>
      <c r="N6" s="56"/>
      <c r="O6" s="56"/>
    </row>
    <row r="7" spans="1:15" ht="12">
      <c r="A7" s="55" t="s">
        <v>248</v>
      </c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</row>
    <row r="8" spans="1:15" ht="12">
      <c r="A8" s="55" t="s">
        <v>249</v>
      </c>
      <c r="B8" s="56"/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</row>
    <row r="9" spans="1:15" ht="12">
      <c r="A9" s="55" t="s">
        <v>250</v>
      </c>
      <c r="G9" s="56"/>
      <c r="H9" s="56"/>
      <c r="I9" s="56"/>
      <c r="J9" s="56"/>
      <c r="K9" s="56"/>
      <c r="L9" s="56"/>
      <c r="M9" s="56"/>
      <c r="N9" s="56"/>
      <c r="O9" s="56"/>
    </row>
    <row r="10" spans="1:15" ht="12">
      <c r="A10" s="55" t="s">
        <v>251</v>
      </c>
      <c r="G10" s="56"/>
      <c r="H10" s="56"/>
      <c r="I10" s="56"/>
      <c r="J10" s="56"/>
      <c r="K10" s="56"/>
      <c r="L10" s="56"/>
      <c r="M10" s="56"/>
      <c r="N10" s="56"/>
      <c r="O10" s="56"/>
    </row>
    <row r="11" spans="1:15" ht="12">
      <c r="A11" s="55" t="s">
        <v>252</v>
      </c>
      <c r="G11" s="56"/>
      <c r="H11" s="56"/>
      <c r="I11" s="56"/>
      <c r="J11" s="56"/>
      <c r="K11" s="56"/>
      <c r="L11" s="56"/>
      <c r="M11" s="56"/>
      <c r="N11" s="56"/>
      <c r="O11" s="56"/>
    </row>
    <row r="12" spans="1:15" ht="12">
      <c r="G12" s="56"/>
      <c r="H12" s="56"/>
      <c r="I12" s="56"/>
      <c r="J12" s="56"/>
      <c r="K12" s="56"/>
      <c r="L12" s="56"/>
      <c r="M12" s="56"/>
      <c r="N12" s="56"/>
      <c r="O12" s="56"/>
    </row>
    <row r="13" spans="1:15" ht="12">
      <c r="G13" s="56"/>
      <c r="H13" s="56"/>
      <c r="I13" s="56"/>
      <c r="J13" s="56"/>
      <c r="K13" s="56"/>
      <c r="L13" s="56"/>
      <c r="M13" s="56"/>
      <c r="N13" s="56"/>
      <c r="O13" s="56"/>
    </row>
    <row r="14" spans="1:15" ht="12">
      <c r="G14" s="56"/>
      <c r="H14" s="56"/>
      <c r="I14" s="56"/>
      <c r="J14" s="56"/>
      <c r="K14" s="56"/>
      <c r="L14" s="56"/>
      <c r="M14" s="56"/>
      <c r="N14" s="56"/>
      <c r="O14" s="56"/>
    </row>
    <row r="15" spans="1:15" ht="12">
      <c r="A15" s="56"/>
      <c r="B15" s="56"/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56"/>
      <c r="N15" s="56"/>
      <c r="O15" s="56"/>
    </row>
    <row r="16" spans="1:15" ht="12">
      <c r="A16" s="56"/>
      <c r="B16" s="56"/>
      <c r="C16" s="56"/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56"/>
    </row>
    <row r="17" spans="1:15" ht="12">
      <c r="A17" s="56"/>
      <c r="B17" s="56"/>
      <c r="C17" s="56"/>
      <c r="D17" s="56"/>
      <c r="E17" s="56"/>
      <c r="F17" s="56"/>
      <c r="G17" s="56"/>
      <c r="H17" s="56"/>
      <c r="I17" s="56"/>
      <c r="J17" s="56"/>
      <c r="K17" s="56"/>
      <c r="L17" s="56"/>
      <c r="M17" s="56"/>
      <c r="N17" s="56"/>
      <c r="O17" s="56"/>
    </row>
    <row r="18" spans="1:15" ht="12">
      <c r="A18" s="56"/>
      <c r="B18" s="56"/>
      <c r="C18" s="56"/>
      <c r="D18" s="56"/>
      <c r="E18" s="56"/>
      <c r="F18" s="56"/>
      <c r="G18" s="56"/>
      <c r="H18" s="56"/>
      <c r="I18" s="56"/>
      <c r="J18" s="56"/>
      <c r="K18" s="56"/>
      <c r="L18" s="56"/>
      <c r="M18" s="56"/>
      <c r="N18" s="56"/>
      <c r="O18" s="56"/>
    </row>
    <row r="19" spans="1:15" ht="12">
      <c r="A19" s="56"/>
      <c r="B19" s="56"/>
      <c r="C19" s="56"/>
      <c r="D19" s="56"/>
      <c r="E19" s="56"/>
      <c r="F19" s="56"/>
      <c r="G19" s="56"/>
      <c r="H19" s="56"/>
      <c r="I19" s="56"/>
      <c r="J19" s="56"/>
      <c r="K19" s="56"/>
      <c r="L19" s="56"/>
      <c r="M19" s="56"/>
      <c r="N19" s="56"/>
      <c r="O19" s="56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CEDD0-9AC3-4A9B-980A-630A8A92673F}">
  <sheetPr codeName="Sheet17"/>
  <dimension ref="A1:L34"/>
  <sheetViews>
    <sheetView workbookViewId="0">
      <selection activeCell="D34" sqref="D34"/>
    </sheetView>
  </sheetViews>
  <sheetFormatPr defaultColWidth="15.5" defaultRowHeight="15"/>
  <cols>
    <col min="1" max="1" width="44.1640625" style="49" customWidth="1"/>
    <col min="2" max="16384" width="15.5" style="24"/>
  </cols>
  <sheetData>
    <row r="1" spans="1:3">
      <c r="A1" s="57" t="s">
        <v>730</v>
      </c>
      <c r="B1" s="199"/>
      <c r="C1" s="199"/>
    </row>
    <row r="2" spans="1:3">
      <c r="A2" s="201" t="s">
        <v>277</v>
      </c>
      <c r="B2" s="201" t="s">
        <v>731</v>
      </c>
      <c r="C2" s="199"/>
    </row>
    <row r="3" spans="1:3">
      <c r="A3" s="56" t="s">
        <v>219</v>
      </c>
      <c r="B3" s="200">
        <v>5.2742600000000001E-2</v>
      </c>
      <c r="C3" s="199"/>
    </row>
    <row r="4" spans="1:3">
      <c r="A4" s="56" t="s">
        <v>212</v>
      </c>
      <c r="B4" s="200">
        <v>5.9935394674539566E-2</v>
      </c>
      <c r="C4" s="199"/>
    </row>
    <row r="5" spans="1:3">
      <c r="A5" s="56" t="s">
        <v>121</v>
      </c>
      <c r="B5" s="200">
        <v>7.2770640254020691E-2</v>
      </c>
      <c r="C5" s="199"/>
    </row>
    <row r="6" spans="1:3">
      <c r="A6" s="56" t="s">
        <v>226</v>
      </c>
      <c r="B6" s="200">
        <v>9.0447477996349335E-2</v>
      </c>
      <c r="C6" s="199"/>
    </row>
    <row r="7" spans="1:3">
      <c r="A7" s="56" t="s">
        <v>135</v>
      </c>
      <c r="B7" s="200">
        <v>0.10294922441244125</v>
      </c>
      <c r="C7" s="199"/>
    </row>
    <row r="8" spans="1:3">
      <c r="A8" s="56" t="s">
        <v>163</v>
      </c>
      <c r="B8" s="200">
        <v>0.11537600000000001</v>
      </c>
      <c r="C8" s="199"/>
    </row>
    <row r="9" spans="1:3">
      <c r="A9" s="56" t="s">
        <v>142</v>
      </c>
      <c r="B9" s="200">
        <v>0.12204546481370926</v>
      </c>
      <c r="C9" s="199"/>
    </row>
    <row r="10" spans="1:3">
      <c r="A10" s="56" t="s">
        <v>149</v>
      </c>
      <c r="B10" s="200">
        <v>0.14299999999999999</v>
      </c>
      <c r="C10" s="199"/>
    </row>
    <row r="11" spans="1:3">
      <c r="A11" s="56" t="s">
        <v>156</v>
      </c>
      <c r="B11" s="200">
        <v>0.16627880930900574</v>
      </c>
      <c r="C11" s="199"/>
    </row>
    <row r="12" spans="1:3">
      <c r="A12" s="56" t="s">
        <v>184</v>
      </c>
      <c r="B12" s="200">
        <v>0.25451451539993286</v>
      </c>
      <c r="C12" s="199"/>
    </row>
    <row r="13" spans="1:3">
      <c r="A13" s="56" t="s">
        <v>732</v>
      </c>
      <c r="B13" s="200">
        <v>0.140572</v>
      </c>
      <c r="C13" s="199"/>
    </row>
    <row r="14" spans="1:3">
      <c r="A14" s="56" t="s">
        <v>733</v>
      </c>
      <c r="B14" s="200">
        <v>0.14176649999999999</v>
      </c>
      <c r="C14" s="199"/>
    </row>
    <row r="15" spans="1:3">
      <c r="A15" s="56" t="s">
        <v>734</v>
      </c>
      <c r="B15" s="200">
        <v>0.14320530000000001</v>
      </c>
      <c r="C15" s="199"/>
    </row>
    <row r="16" spans="1:3">
      <c r="A16" s="56" t="s">
        <v>735</v>
      </c>
      <c r="B16" s="200">
        <v>0.1512781</v>
      </c>
      <c r="C16" s="199"/>
    </row>
    <row r="17" spans="1:12">
      <c r="A17" s="56" t="s">
        <v>736</v>
      </c>
      <c r="B17" s="200">
        <v>0.1511525</v>
      </c>
      <c r="C17" s="199"/>
    </row>
    <row r="18" spans="1:12">
      <c r="A18" s="56" t="s">
        <v>737</v>
      </c>
      <c r="B18" s="200">
        <v>0.15405640000000001</v>
      </c>
      <c r="C18" s="199"/>
    </row>
    <row r="19" spans="1:12">
      <c r="A19" s="56" t="s">
        <v>738</v>
      </c>
      <c r="B19" s="200">
        <v>0.15450130000000001</v>
      </c>
      <c r="C19" s="199"/>
      <c r="L19" s="53"/>
    </row>
    <row r="20" spans="1:12">
      <c r="A20" s="56" t="s">
        <v>739</v>
      </c>
      <c r="B20" s="200">
        <v>0.1616552</v>
      </c>
      <c r="C20" s="199"/>
    </row>
    <row r="21" spans="1:12">
      <c r="A21" s="56" t="s">
        <v>740</v>
      </c>
      <c r="B21" s="200">
        <v>0.16177659999999999</v>
      </c>
      <c r="C21" s="199"/>
    </row>
    <row r="22" spans="1:12">
      <c r="A22" s="56" t="s">
        <v>741</v>
      </c>
      <c r="B22" s="200">
        <v>0.16498199999999999</v>
      </c>
      <c r="C22" s="199"/>
    </row>
    <row r="23" spans="1:12">
      <c r="A23" s="56" t="s">
        <v>742</v>
      </c>
      <c r="B23" s="200">
        <v>0.16707920000000001</v>
      </c>
      <c r="C23" s="199"/>
    </row>
    <row r="24" spans="1:12">
      <c r="A24" s="56" t="s">
        <v>743</v>
      </c>
      <c r="B24" s="200">
        <v>0.16717190000000001</v>
      </c>
      <c r="C24" s="199"/>
    </row>
    <row r="25" spans="1:12">
      <c r="A25" s="56" t="s">
        <v>744</v>
      </c>
      <c r="B25" s="200">
        <v>0.17015</v>
      </c>
      <c r="C25" s="199"/>
    </row>
    <row r="26" spans="1:12">
      <c r="A26" s="56" t="s">
        <v>745</v>
      </c>
      <c r="B26" s="200">
        <v>0.17009160000000001</v>
      </c>
      <c r="C26" s="199"/>
    </row>
    <row r="27" spans="1:12">
      <c r="A27" s="56" t="s">
        <v>746</v>
      </c>
      <c r="B27" s="200">
        <v>0.17415849999999999</v>
      </c>
      <c r="C27" s="199"/>
    </row>
    <row r="28" spans="1:12">
      <c r="A28" s="56" t="s">
        <v>747</v>
      </c>
      <c r="B28" s="200">
        <v>0.18051120000000001</v>
      </c>
      <c r="C28" s="199"/>
    </row>
    <row r="29" spans="1:12">
      <c r="A29" s="202" t="s">
        <v>748</v>
      </c>
      <c r="B29" s="203">
        <f>AVERAGE(B3:B28)</f>
        <v>0.14362186257153844</v>
      </c>
      <c r="C29" s="199"/>
      <c r="D29" s="55" t="s">
        <v>749</v>
      </c>
    </row>
    <row r="30" spans="1:12">
      <c r="D30" s="55" t="s">
        <v>750</v>
      </c>
    </row>
    <row r="31" spans="1:12">
      <c r="D31" s="55" t="s">
        <v>751</v>
      </c>
    </row>
    <row r="32" spans="1:12">
      <c r="D32" s="55" t="s">
        <v>752</v>
      </c>
    </row>
    <row r="33" spans="4:4">
      <c r="D33" s="55" t="s">
        <v>753</v>
      </c>
    </row>
    <row r="34" spans="4:4">
      <c r="D34" s="55"/>
    </row>
  </sheetData>
  <pageMargins left="0.7" right="0.7" top="0.75" bottom="0.75" header="0.3" footer="0.3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787FB6-7DF1-45BB-80A4-70F58FDC0944}">
  <sheetPr codeName="Sheet18"/>
  <dimension ref="A2:N55"/>
  <sheetViews>
    <sheetView zoomScale="66" workbookViewId="0">
      <selection activeCell="I49" sqref="I49"/>
    </sheetView>
  </sheetViews>
  <sheetFormatPr defaultColWidth="15.5" defaultRowHeight="15"/>
  <cols>
    <col min="1" max="16384" width="15.5" style="24"/>
  </cols>
  <sheetData>
    <row r="2" spans="1:6">
      <c r="A2" s="487" t="s">
        <v>754</v>
      </c>
      <c r="B2" s="199"/>
      <c r="C2" s="199"/>
      <c r="D2" s="199"/>
      <c r="E2" s="199"/>
      <c r="F2" s="199"/>
    </row>
    <row r="3" spans="1:6">
      <c r="A3" s="488" t="s">
        <v>277</v>
      </c>
      <c r="B3" s="489" t="s">
        <v>263</v>
      </c>
      <c r="C3" s="490" t="s">
        <v>264</v>
      </c>
      <c r="D3" s="490" t="s">
        <v>681</v>
      </c>
      <c r="E3" s="491" t="s">
        <v>680</v>
      </c>
      <c r="F3" s="199"/>
    </row>
    <row r="4" spans="1:6">
      <c r="A4" s="638" t="s">
        <v>121</v>
      </c>
      <c r="B4" s="56" t="s">
        <v>755</v>
      </c>
      <c r="C4" s="492">
        <v>2.6339100673794746E-2</v>
      </c>
      <c r="D4" s="492">
        <v>3.1610079109668732E-2</v>
      </c>
      <c r="E4" s="492">
        <v>2.2625632584095001E-2</v>
      </c>
      <c r="F4" s="199"/>
    </row>
    <row r="5" spans="1:6">
      <c r="A5" s="638"/>
      <c r="B5" s="56" t="s">
        <v>756</v>
      </c>
      <c r="C5" s="492">
        <v>4.9710899591445923E-2</v>
      </c>
      <c r="D5" s="492">
        <v>5.6043293327093124E-2</v>
      </c>
      <c r="E5" s="492">
        <v>4.3666254729032516E-2</v>
      </c>
      <c r="F5" s="199"/>
    </row>
    <row r="6" spans="1:6">
      <c r="A6" s="638"/>
      <c r="B6" s="56" t="s">
        <v>757</v>
      </c>
      <c r="C6" s="492">
        <v>5.920453742146492E-2</v>
      </c>
      <c r="D6" s="492">
        <v>5.7602278888225555E-2</v>
      </c>
      <c r="E6" s="492">
        <v>6.0266990214586258E-2</v>
      </c>
      <c r="F6" s="199"/>
    </row>
    <row r="7" spans="1:6">
      <c r="A7" s="638"/>
      <c r="B7" s="56" t="s">
        <v>758</v>
      </c>
      <c r="C7" s="492">
        <v>0.1077851727604866</v>
      </c>
      <c r="D7" s="492">
        <v>0.10817486047744751</v>
      </c>
      <c r="E7" s="492">
        <v>0.10752411931753159</v>
      </c>
      <c r="F7" s="199"/>
    </row>
    <row r="8" spans="1:6">
      <c r="A8" s="638"/>
      <c r="B8" s="56" t="s">
        <v>759</v>
      </c>
      <c r="C8" s="492">
        <v>0.29568472504615784</v>
      </c>
      <c r="D8" s="492">
        <v>0.22389219701290131</v>
      </c>
      <c r="E8" s="492">
        <v>0.32266676425933838</v>
      </c>
      <c r="F8" s="199"/>
    </row>
    <row r="9" spans="1:6">
      <c r="A9" s="637" t="s">
        <v>135</v>
      </c>
      <c r="B9" s="123" t="s">
        <v>755</v>
      </c>
      <c r="C9" s="493">
        <v>5.0891030579805374E-2</v>
      </c>
      <c r="D9" s="493">
        <v>6.6738806664943695E-2</v>
      </c>
      <c r="E9" s="493">
        <v>3.81789430975914E-2</v>
      </c>
      <c r="F9" s="199"/>
    </row>
    <row r="10" spans="1:6">
      <c r="A10" s="638"/>
      <c r="B10" s="56" t="s">
        <v>756</v>
      </c>
      <c r="C10" s="494">
        <v>7.1581467986106873E-2</v>
      </c>
      <c r="D10" s="494">
        <v>5.6187376379966736E-2</v>
      </c>
      <c r="E10" s="494">
        <v>8.414941281080246E-2</v>
      </c>
      <c r="F10" s="199"/>
    </row>
    <row r="11" spans="1:6">
      <c r="A11" s="638"/>
      <c r="B11" s="56" t="s">
        <v>757</v>
      </c>
      <c r="C11" s="494">
        <v>0.12087143957614899</v>
      </c>
      <c r="D11" s="494">
        <v>8.60896036028862E-2</v>
      </c>
      <c r="E11" s="494">
        <v>0.14548876881599426</v>
      </c>
      <c r="F11" s="199"/>
    </row>
    <row r="12" spans="1:6">
      <c r="A12" s="638"/>
      <c r="B12" s="56" t="s">
        <v>758</v>
      </c>
      <c r="C12" s="494">
        <v>0.16976316273212433</v>
      </c>
      <c r="D12" s="494">
        <v>0.1755182147026062</v>
      </c>
      <c r="E12" s="494">
        <v>0.16657552123069763</v>
      </c>
      <c r="F12" s="199"/>
    </row>
    <row r="13" spans="1:6">
      <c r="A13" s="639"/>
      <c r="B13" s="122" t="s">
        <v>759</v>
      </c>
      <c r="C13" s="495">
        <v>0.2909209132194519</v>
      </c>
      <c r="D13" s="495">
        <v>0.20655046403408051</v>
      </c>
      <c r="E13" s="495">
        <v>0.35077172517776489</v>
      </c>
      <c r="F13" s="199"/>
    </row>
    <row r="14" spans="1:6">
      <c r="A14" s="638" t="s">
        <v>142</v>
      </c>
      <c r="B14" s="56" t="s">
        <v>755</v>
      </c>
      <c r="C14" s="492">
        <v>5.3055059164762497E-2</v>
      </c>
      <c r="D14" s="492">
        <v>4.8319455236196518E-2</v>
      </c>
      <c r="E14" s="492">
        <v>5.7580713182687759E-2</v>
      </c>
      <c r="F14" s="199"/>
    </row>
    <row r="15" spans="1:6">
      <c r="A15" s="638"/>
      <c r="B15" s="56" t="s">
        <v>756</v>
      </c>
      <c r="C15" s="492">
        <v>5.3540170192718506E-2</v>
      </c>
      <c r="D15" s="492">
        <v>3.7891797721385956E-2</v>
      </c>
      <c r="E15" s="492">
        <v>6.626950204372406E-2</v>
      </c>
      <c r="F15" s="199"/>
    </row>
    <row r="16" spans="1:6">
      <c r="A16" s="638"/>
      <c r="B16" s="56" t="s">
        <v>757</v>
      </c>
      <c r="C16" s="492">
        <v>0.10739635676145554</v>
      </c>
      <c r="D16" s="492">
        <v>9.6441544592380524E-2</v>
      </c>
      <c r="E16" s="492">
        <v>0.11900387704372406</v>
      </c>
      <c r="F16" s="199"/>
    </row>
    <row r="17" spans="1:6">
      <c r="A17" s="638"/>
      <c r="B17" s="56" t="s">
        <v>758</v>
      </c>
      <c r="C17" s="492">
        <v>0.20734779536724091</v>
      </c>
      <c r="D17" s="492">
        <v>0.19443100690841675</v>
      </c>
      <c r="E17" s="492">
        <v>0.21706864237785339</v>
      </c>
      <c r="F17" s="199"/>
    </row>
    <row r="18" spans="1:6">
      <c r="A18" s="638"/>
      <c r="B18" s="56" t="s">
        <v>759</v>
      </c>
      <c r="C18" s="492">
        <v>0.39549115300178528</v>
      </c>
      <c r="D18" s="492">
        <v>0.26360756158828735</v>
      </c>
      <c r="E18" s="492">
        <v>0.47274854779243469</v>
      </c>
      <c r="F18" s="199"/>
    </row>
    <row r="19" spans="1:6">
      <c r="A19" s="637" t="s">
        <v>149</v>
      </c>
      <c r="B19" s="123" t="s">
        <v>755</v>
      </c>
      <c r="C19" s="496">
        <v>5.5399999999999998E-2</v>
      </c>
      <c r="D19" s="496">
        <v>4.8399999999999999E-2</v>
      </c>
      <c r="E19" s="496">
        <v>6.0699999999999997E-2</v>
      </c>
      <c r="F19" s="199"/>
    </row>
    <row r="20" spans="1:6">
      <c r="A20" s="638"/>
      <c r="B20" s="56" t="s">
        <v>756</v>
      </c>
      <c r="C20" s="497">
        <v>8.48E-2</v>
      </c>
      <c r="D20" s="497">
        <v>7.2400000000000006E-2</v>
      </c>
      <c r="E20" s="497">
        <v>9.4600000000000004E-2</v>
      </c>
      <c r="F20" s="199"/>
    </row>
    <row r="21" spans="1:6">
      <c r="A21" s="638"/>
      <c r="B21" s="56" t="s">
        <v>757</v>
      </c>
      <c r="C21" s="497">
        <v>0.13850000000000001</v>
      </c>
      <c r="D21" s="497">
        <v>0.107</v>
      </c>
      <c r="E21" s="497">
        <v>0.1628</v>
      </c>
      <c r="F21" s="199"/>
    </row>
    <row r="22" spans="1:6">
      <c r="A22" s="638"/>
      <c r="B22" s="56" t="s">
        <v>758</v>
      </c>
      <c r="C22" s="497">
        <v>0.25409999999999999</v>
      </c>
      <c r="D22" s="497">
        <v>0.2</v>
      </c>
      <c r="E22" s="497">
        <v>0.29160000000000003</v>
      </c>
      <c r="F22" s="199"/>
    </row>
    <row r="23" spans="1:6">
      <c r="A23" s="639"/>
      <c r="B23" s="122" t="s">
        <v>759</v>
      </c>
      <c r="C23" s="498">
        <v>0.44429999999999997</v>
      </c>
      <c r="D23" s="498">
        <v>0.38529999999999998</v>
      </c>
      <c r="E23" s="498">
        <v>0.48770000000000002</v>
      </c>
      <c r="F23" s="199"/>
    </row>
    <row r="24" spans="1:6">
      <c r="A24" s="638" t="s">
        <v>156</v>
      </c>
      <c r="B24" s="56" t="s">
        <v>755</v>
      </c>
      <c r="C24" s="492">
        <v>0.12359114736318588</v>
      </c>
      <c r="D24" s="492">
        <v>0.10723061859607697</v>
      </c>
      <c r="E24" s="492">
        <v>0.13852223753929138</v>
      </c>
      <c r="F24" s="199"/>
    </row>
    <row r="25" spans="1:6">
      <c r="A25" s="638"/>
      <c r="B25" s="56" t="s">
        <v>756</v>
      </c>
      <c r="C25" s="492">
        <v>0.11188751459121704</v>
      </c>
      <c r="D25" s="492">
        <v>6.4819782972335815E-2</v>
      </c>
      <c r="E25" s="492">
        <v>0.14932356774806976</v>
      </c>
      <c r="F25" s="199"/>
    </row>
    <row r="26" spans="1:6">
      <c r="A26" s="638"/>
      <c r="B26" s="56" t="s">
        <v>757</v>
      </c>
      <c r="C26" s="492">
        <v>0.16885620355606079</v>
      </c>
      <c r="D26" s="492">
        <v>0.1653924286365509</v>
      </c>
      <c r="E26" s="492">
        <v>0.17246581614017487</v>
      </c>
      <c r="F26" s="199"/>
    </row>
    <row r="27" spans="1:6">
      <c r="A27" s="638"/>
      <c r="B27" s="56" t="s">
        <v>758</v>
      </c>
      <c r="C27" s="492">
        <v>0.23826299607753754</v>
      </c>
      <c r="D27" s="492">
        <v>0.21328085660934448</v>
      </c>
      <c r="E27" s="492">
        <v>0.26358404755592346</v>
      </c>
      <c r="F27" s="199"/>
    </row>
    <row r="28" spans="1:6">
      <c r="A28" s="638"/>
      <c r="B28" s="56" t="s">
        <v>759</v>
      </c>
      <c r="C28" s="492">
        <v>0.34019923210144043</v>
      </c>
      <c r="D28" s="492">
        <v>0.25158411264419556</v>
      </c>
      <c r="E28" s="492">
        <v>0.40682792663574219</v>
      </c>
      <c r="F28" s="199"/>
    </row>
    <row r="29" spans="1:6">
      <c r="A29" s="640" t="s">
        <v>163</v>
      </c>
      <c r="B29" s="123" t="s">
        <v>755</v>
      </c>
      <c r="C29" s="493">
        <v>4.7399999999999998E-2</v>
      </c>
      <c r="D29" s="493">
        <v>4.6399999999999997E-2</v>
      </c>
      <c r="E29" s="493">
        <v>4.82E-2</v>
      </c>
      <c r="F29" s="199"/>
    </row>
    <row r="30" spans="1:6">
      <c r="A30" s="638"/>
      <c r="B30" s="56" t="s">
        <v>756</v>
      </c>
      <c r="C30" s="494">
        <v>7.6399999999999996E-2</v>
      </c>
      <c r="D30" s="494">
        <v>6.1600000000000002E-2</v>
      </c>
      <c r="E30" s="494">
        <v>9.0800000000000006E-2</v>
      </c>
      <c r="F30" s="199"/>
    </row>
    <row r="31" spans="1:6">
      <c r="A31" s="638"/>
      <c r="B31" s="56" t="s">
        <v>757</v>
      </c>
      <c r="C31" s="494">
        <v>0.1138</v>
      </c>
      <c r="D31" s="494">
        <v>0.1038</v>
      </c>
      <c r="E31" s="494">
        <v>0.1235</v>
      </c>
      <c r="F31" s="199"/>
    </row>
    <row r="32" spans="1:6">
      <c r="A32" s="638"/>
      <c r="B32" s="56" t="s">
        <v>758</v>
      </c>
      <c r="C32" s="494">
        <v>0.1701</v>
      </c>
      <c r="D32" s="494">
        <v>0.17660000000000001</v>
      </c>
      <c r="E32" s="494">
        <v>0.16420000000000001</v>
      </c>
      <c r="F32" s="199"/>
    </row>
    <row r="33" spans="1:14">
      <c r="A33" s="639"/>
      <c r="B33" s="122" t="s">
        <v>759</v>
      </c>
      <c r="C33" s="495">
        <v>0.3332</v>
      </c>
      <c r="D33" s="495">
        <v>0.27910000000000001</v>
      </c>
      <c r="E33" s="495">
        <v>0.373</v>
      </c>
      <c r="F33" s="199"/>
      <c r="H33" s="55"/>
    </row>
    <row r="34" spans="1:14">
      <c r="A34" s="638" t="s">
        <v>184</v>
      </c>
      <c r="B34" s="56" t="s">
        <v>755</v>
      </c>
      <c r="C34" s="492">
        <v>0.15211404860019684</v>
      </c>
      <c r="D34" s="492">
        <v>0.10710592567920685</v>
      </c>
      <c r="E34" s="492">
        <v>0.18732103705406189</v>
      </c>
      <c r="F34" s="199"/>
      <c r="H34" s="55" t="s">
        <v>760</v>
      </c>
    </row>
    <row r="35" spans="1:14">
      <c r="A35" s="638"/>
      <c r="B35" s="56" t="s">
        <v>756</v>
      </c>
      <c r="C35" s="492">
        <v>0.18378812074661255</v>
      </c>
      <c r="D35" s="492">
        <v>0.12673939764499664</v>
      </c>
      <c r="E35" s="492">
        <v>0.23584073781967163</v>
      </c>
      <c r="F35" s="199"/>
      <c r="H35" s="55" t="s">
        <v>761</v>
      </c>
      <c r="L35"/>
      <c r="M35"/>
      <c r="N35"/>
    </row>
    <row r="36" spans="1:14">
      <c r="A36" s="638"/>
      <c r="B36" s="56" t="s">
        <v>757</v>
      </c>
      <c r="C36" s="492">
        <v>0.28548800945281982</v>
      </c>
      <c r="D36" s="492">
        <v>0.23347529768943787</v>
      </c>
      <c r="E36" s="492">
        <v>0.33114778995513916</v>
      </c>
      <c r="F36" s="199"/>
      <c r="H36" s="55" t="s">
        <v>762</v>
      </c>
    </row>
    <row r="37" spans="1:14">
      <c r="A37" s="638"/>
      <c r="B37" s="56" t="s">
        <v>758</v>
      </c>
      <c r="C37" s="492">
        <v>0.39509493112564087</v>
      </c>
      <c r="D37" s="492">
        <v>0.41352897882461548</v>
      </c>
      <c r="E37" s="492">
        <v>0.37797132134437561</v>
      </c>
      <c r="F37" s="199"/>
      <c r="H37" s="55" t="s">
        <v>763</v>
      </c>
    </row>
    <row r="38" spans="1:14">
      <c r="A38" s="638"/>
      <c r="B38" s="56" t="s">
        <v>759</v>
      </c>
      <c r="C38" s="492">
        <v>0.55186563730239868</v>
      </c>
      <c r="D38" s="492">
        <v>0.40669971704483032</v>
      </c>
      <c r="E38" s="492">
        <v>0.68092834949493408</v>
      </c>
      <c r="F38" s="199"/>
      <c r="H38" s="55" t="s">
        <v>764</v>
      </c>
    </row>
    <row r="39" spans="1:14">
      <c r="A39" s="637" t="s">
        <v>212</v>
      </c>
      <c r="B39" s="123" t="s">
        <v>755</v>
      </c>
      <c r="C39" s="493">
        <v>2.7917042374610901E-2</v>
      </c>
      <c r="D39" s="493">
        <v>2.8566343709826469E-2</v>
      </c>
      <c r="E39" s="493">
        <v>2.7203328907489777E-2</v>
      </c>
      <c r="F39" s="199"/>
      <c r="H39" s="55"/>
    </row>
    <row r="40" spans="1:14">
      <c r="A40" s="638"/>
      <c r="B40" s="56" t="s">
        <v>756</v>
      </c>
      <c r="C40" s="494">
        <v>5.0581686198711395E-2</v>
      </c>
      <c r="D40" s="494">
        <v>3.3117577433586121E-2</v>
      </c>
      <c r="E40" s="494">
        <v>6.858111172914505E-2</v>
      </c>
      <c r="F40" s="199"/>
      <c r="H40" s="55"/>
    </row>
    <row r="41" spans="1:14">
      <c r="A41" s="638"/>
      <c r="B41" s="56" t="s">
        <v>757</v>
      </c>
      <c r="C41" s="494">
        <v>5.4479379206895828E-2</v>
      </c>
      <c r="D41" s="494">
        <v>2.8181659057736397E-2</v>
      </c>
      <c r="E41" s="494">
        <v>7.7432014048099518E-2</v>
      </c>
      <c r="F41" s="199"/>
      <c r="H41" s="55"/>
    </row>
    <row r="42" spans="1:14">
      <c r="A42" s="638"/>
      <c r="B42" s="56" t="s">
        <v>758</v>
      </c>
      <c r="C42" s="494">
        <v>0.11564230173826218</v>
      </c>
      <c r="D42" s="494">
        <v>6.506531685590744E-2</v>
      </c>
      <c r="E42" s="494">
        <v>0.16911056637763977</v>
      </c>
      <c r="F42" s="199"/>
    </row>
    <row r="43" spans="1:14">
      <c r="A43" s="639"/>
      <c r="B43" s="122" t="s">
        <v>759</v>
      </c>
      <c r="C43" s="495">
        <v>0.15056708455085754</v>
      </c>
      <c r="D43" s="495">
        <v>0.13321550190448761</v>
      </c>
      <c r="E43" s="495">
        <v>0.17450937628746033</v>
      </c>
      <c r="F43" s="199"/>
    </row>
    <row r="44" spans="1:14">
      <c r="A44" s="637" t="s">
        <v>219</v>
      </c>
      <c r="B44" s="123" t="s">
        <v>755</v>
      </c>
      <c r="C44" s="493">
        <v>1.8974680453538895E-2</v>
      </c>
      <c r="D44" s="493">
        <v>8.2211336120963097E-3</v>
      </c>
      <c r="E44" s="493">
        <v>2.5763344019651413E-2</v>
      </c>
      <c r="F44" s="199"/>
    </row>
    <row r="45" spans="1:14">
      <c r="A45" s="638"/>
      <c r="B45" s="56" t="s">
        <v>756</v>
      </c>
      <c r="C45" s="494">
        <v>3.4746315330266953E-2</v>
      </c>
      <c r="D45" s="494">
        <v>9.073108434677124E-3</v>
      </c>
      <c r="E45" s="494">
        <v>5.3976286202669144E-2</v>
      </c>
      <c r="F45" s="199"/>
    </row>
    <row r="46" spans="1:14">
      <c r="A46" s="638"/>
      <c r="B46" s="56" t="s">
        <v>757</v>
      </c>
      <c r="C46" s="494">
        <v>4.8990163952112198E-2</v>
      </c>
      <c r="D46" s="494">
        <v>4.7194823622703552E-2</v>
      </c>
      <c r="E46" s="494">
        <v>5.0276782363653183E-2</v>
      </c>
      <c r="F46" s="199"/>
    </row>
    <row r="47" spans="1:14">
      <c r="A47" s="638"/>
      <c r="B47" s="56" t="s">
        <v>758</v>
      </c>
      <c r="C47" s="494">
        <v>8.6913548409938812E-2</v>
      </c>
      <c r="D47" s="494">
        <v>5.9792298823595047E-2</v>
      </c>
      <c r="E47" s="494">
        <v>0.10807382315397263</v>
      </c>
      <c r="F47" s="199"/>
    </row>
    <row r="48" spans="1:14">
      <c r="A48" s="639"/>
      <c r="B48" s="122" t="s">
        <v>759</v>
      </c>
      <c r="C48" s="495">
        <v>0.18054497241973877</v>
      </c>
      <c r="D48" s="495">
        <v>0.1719927042722702</v>
      </c>
      <c r="E48" s="495">
        <v>0.18539653718471527</v>
      </c>
      <c r="F48" s="199"/>
    </row>
    <row r="49" spans="1:6">
      <c r="A49" s="638" t="s">
        <v>226</v>
      </c>
      <c r="B49" s="56" t="s">
        <v>755</v>
      </c>
      <c r="C49" s="492">
        <v>4.1543975472450256E-2</v>
      </c>
      <c r="D49" s="492">
        <v>3.1689513474702835E-2</v>
      </c>
      <c r="E49" s="492">
        <v>4.9581538885831833E-2</v>
      </c>
      <c r="F49" s="199"/>
    </row>
    <row r="50" spans="1:6">
      <c r="A50" s="638"/>
      <c r="B50" s="56" t="s">
        <v>756</v>
      </c>
      <c r="C50" s="492">
        <v>6.1996106058359146E-2</v>
      </c>
      <c r="D50" s="492">
        <v>5.5198762565851212E-2</v>
      </c>
      <c r="E50" s="492">
        <v>6.7071318626403809E-2</v>
      </c>
      <c r="F50" s="199"/>
    </row>
    <row r="51" spans="1:6">
      <c r="A51" s="638"/>
      <c r="B51" s="56" t="s">
        <v>757</v>
      </c>
      <c r="C51" s="492">
        <v>8.7845556437969208E-2</v>
      </c>
      <c r="D51" s="492">
        <v>5.366981029510498E-2</v>
      </c>
      <c r="E51" s="492">
        <v>0.11037488281726837</v>
      </c>
      <c r="F51" s="199"/>
    </row>
    <row r="52" spans="1:6">
      <c r="A52" s="638"/>
      <c r="B52" s="56" t="s">
        <v>758</v>
      </c>
      <c r="C52" s="492">
        <v>0.13481970131397247</v>
      </c>
      <c r="D52" s="492">
        <v>9.3565188348293304E-2</v>
      </c>
      <c r="E52" s="492">
        <v>0.15767094492912292</v>
      </c>
      <c r="F52" s="199"/>
    </row>
    <row r="53" spans="1:6">
      <c r="A53" s="639"/>
      <c r="B53" s="122" t="s">
        <v>759</v>
      </c>
      <c r="C53" s="495">
        <v>0.20853246748447418</v>
      </c>
      <c r="D53" s="495">
        <v>0.12150105834007263</v>
      </c>
      <c r="E53" s="495">
        <v>0.2457764595746994</v>
      </c>
      <c r="F53" s="199"/>
    </row>
    <row r="54" spans="1:6">
      <c r="A54" s="199"/>
      <c r="B54" s="199"/>
      <c r="C54" s="199"/>
      <c r="D54" s="199"/>
      <c r="E54" s="199"/>
      <c r="F54" s="199"/>
    </row>
    <row r="55" spans="1:6">
      <c r="A55" s="199"/>
      <c r="B55" s="199"/>
      <c r="C55" s="199"/>
      <c r="D55" s="199"/>
      <c r="E55" s="199"/>
      <c r="F55" s="199"/>
    </row>
  </sheetData>
  <mergeCells count="10">
    <mergeCell ref="A44:A48"/>
    <mergeCell ref="A49:A53"/>
    <mergeCell ref="A34:A38"/>
    <mergeCell ref="A39:A43"/>
    <mergeCell ref="A4:A8"/>
    <mergeCell ref="A9:A13"/>
    <mergeCell ref="A14:A18"/>
    <mergeCell ref="A19:A23"/>
    <mergeCell ref="A24:A28"/>
    <mergeCell ref="A29:A33"/>
  </mergeCells>
  <pageMargins left="0.7" right="0.7" top="0.75" bottom="0.75" header="0.3" footer="0.3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DF5ACC-3C64-475B-94E1-7D7EB3B173D4}">
  <sheetPr codeName="Sheet19"/>
  <dimension ref="A2:L21"/>
  <sheetViews>
    <sheetView zoomScale="85" zoomScaleNormal="85" workbookViewId="0">
      <selection activeCell="P26" sqref="P26"/>
    </sheetView>
  </sheetViews>
  <sheetFormatPr defaultColWidth="9" defaultRowHeight="15"/>
  <cols>
    <col min="1" max="1" width="26.6640625" style="25" bestFit="1" customWidth="1"/>
    <col min="2" max="2" width="26.6640625" style="25" customWidth="1"/>
    <col min="3" max="3" width="12.5" style="25" bestFit="1" customWidth="1"/>
    <col min="4" max="4" width="14" style="25" bestFit="1" customWidth="1"/>
    <col min="5" max="5" width="12.1640625" style="25" customWidth="1"/>
    <col min="6" max="16384" width="9" style="25"/>
  </cols>
  <sheetData>
    <row r="2" spans="1:5" ht="41.25" customHeight="1">
      <c r="A2" s="641" t="s">
        <v>765</v>
      </c>
      <c r="B2" s="641"/>
      <c r="C2" s="641"/>
      <c r="D2" s="641"/>
      <c r="E2" s="641"/>
    </row>
    <row r="3" spans="1:5">
      <c r="A3" s="207" t="s">
        <v>618</v>
      </c>
      <c r="B3" s="208" t="s">
        <v>115</v>
      </c>
      <c r="C3" s="209" t="s">
        <v>294</v>
      </c>
      <c r="D3" s="209" t="s">
        <v>766</v>
      </c>
      <c r="E3" s="210" t="s">
        <v>288</v>
      </c>
    </row>
    <row r="4" spans="1:5">
      <c r="A4" s="204" t="s">
        <v>571</v>
      </c>
      <c r="B4" s="204" t="s">
        <v>121</v>
      </c>
      <c r="C4" s="206">
        <v>2.7185000000000001E-2</v>
      </c>
      <c r="D4" s="206">
        <v>0.14660200000000001</v>
      </c>
      <c r="E4" s="206">
        <v>0.826214</v>
      </c>
    </row>
    <row r="5" spans="1:5">
      <c r="A5" s="204" t="s">
        <v>567</v>
      </c>
      <c r="B5" s="204" t="s">
        <v>135</v>
      </c>
      <c r="C5" s="206">
        <v>5.9298999999999998E-2</v>
      </c>
      <c r="D5" s="206">
        <v>0.619946</v>
      </c>
      <c r="E5" s="206">
        <v>0.32075500000000001</v>
      </c>
    </row>
    <row r="6" spans="1:5">
      <c r="A6" s="204" t="s">
        <v>570</v>
      </c>
      <c r="B6" s="204" t="s">
        <v>142</v>
      </c>
      <c r="C6" s="206">
        <v>2.9000000000000001E-2</v>
      </c>
      <c r="D6" s="206">
        <v>0.15</v>
      </c>
      <c r="E6" s="206">
        <v>0.82099999999999995</v>
      </c>
    </row>
    <row r="7" spans="1:5">
      <c r="A7" s="204" t="s">
        <v>565</v>
      </c>
      <c r="B7" s="204" t="s">
        <v>149</v>
      </c>
      <c r="C7" s="206">
        <v>0.103836</v>
      </c>
      <c r="D7" s="206">
        <v>0.63558199999999998</v>
      </c>
      <c r="E7" s="206">
        <v>0.26058199999999998</v>
      </c>
    </row>
    <row r="8" spans="1:5">
      <c r="A8" s="204" t="s">
        <v>558</v>
      </c>
      <c r="B8" s="204" t="s">
        <v>170</v>
      </c>
      <c r="C8" s="206">
        <v>0.15723799999999999</v>
      </c>
      <c r="D8" s="206">
        <v>0.44259599999999999</v>
      </c>
      <c r="E8" s="206">
        <v>0.40016600000000002</v>
      </c>
    </row>
    <row r="9" spans="1:5">
      <c r="A9" s="204" t="s">
        <v>556</v>
      </c>
      <c r="B9" s="204" t="s">
        <v>184</v>
      </c>
      <c r="C9" s="206">
        <v>9.5500000000000002E-2</v>
      </c>
      <c r="D9" s="206">
        <v>0.61050000000000004</v>
      </c>
      <c r="E9" s="206">
        <v>0.29399999999999998</v>
      </c>
    </row>
    <row r="10" spans="1:5">
      <c r="A10" s="204" t="s">
        <v>563</v>
      </c>
      <c r="B10" s="204" t="s">
        <v>205</v>
      </c>
      <c r="C10" s="206">
        <v>4.3046000000000001E-2</v>
      </c>
      <c r="D10" s="206">
        <v>0.28973500000000002</v>
      </c>
      <c r="E10" s="206">
        <v>0.66721900000000001</v>
      </c>
    </row>
    <row r="11" spans="1:5">
      <c r="A11" s="204" t="s">
        <v>569</v>
      </c>
      <c r="B11" s="204" t="s">
        <v>378</v>
      </c>
      <c r="C11" s="206">
        <v>4.0161000000000002E-2</v>
      </c>
      <c r="D11" s="206">
        <v>0.23494000000000001</v>
      </c>
      <c r="E11" s="206">
        <v>0.72489999999999999</v>
      </c>
    </row>
    <row r="12" spans="1:5">
      <c r="A12" s="204" t="s">
        <v>544</v>
      </c>
      <c r="B12" s="204" t="s">
        <v>767</v>
      </c>
      <c r="C12" s="206">
        <v>3.8060999999999998E-2</v>
      </c>
      <c r="D12" s="206">
        <v>0.162664</v>
      </c>
      <c r="E12" s="206">
        <v>0.79927499999999996</v>
      </c>
    </row>
    <row r="13" spans="1:5">
      <c r="A13" s="211" t="s">
        <v>573</v>
      </c>
      <c r="B13" s="211" t="s">
        <v>226</v>
      </c>
      <c r="C13" s="212">
        <v>3.1E-2</v>
      </c>
      <c r="D13" s="212">
        <v>0.27500000000000002</v>
      </c>
      <c r="E13" s="212">
        <v>0.69399999999999995</v>
      </c>
    </row>
    <row r="14" spans="1:5">
      <c r="A14" s="204"/>
      <c r="B14" s="204"/>
      <c r="C14" s="205"/>
      <c r="D14" s="205"/>
      <c r="E14" s="205"/>
    </row>
    <row r="20" spans="5:12">
      <c r="E20"/>
      <c r="F20"/>
      <c r="G20" s="499" t="s">
        <v>768</v>
      </c>
      <c r="H20"/>
      <c r="I20"/>
      <c r="J20"/>
      <c r="K20"/>
      <c r="L20"/>
    </row>
    <row r="21" spans="5:12">
      <c r="E21"/>
      <c r="F21"/>
      <c r="G21"/>
      <c r="H21"/>
      <c r="I21"/>
      <c r="J21"/>
      <c r="K21"/>
      <c r="L21"/>
    </row>
  </sheetData>
  <mergeCells count="1">
    <mergeCell ref="A2:E2"/>
  </mergeCells>
  <pageMargins left="0.511811024" right="0.511811024" top="0.78740157499999996" bottom="0.78740157499999996" header="0.31496062000000002" footer="0.31496062000000002"/>
  <pageSetup orientation="portrait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70C50E-518B-4DD5-8ED6-FFA917E44548}">
  <sheetPr codeName="Sheet20"/>
  <dimension ref="A1:P39"/>
  <sheetViews>
    <sheetView showGridLines="0" zoomScale="106" zoomScaleNormal="106" workbookViewId="0">
      <selection activeCell="L36" sqref="L36"/>
    </sheetView>
  </sheetViews>
  <sheetFormatPr defaultColWidth="12" defaultRowHeight="15"/>
  <cols>
    <col min="1" max="2" width="12" style="26"/>
    <col min="3" max="3" width="11.5" style="26" customWidth="1"/>
    <col min="4" max="4" width="12" style="26"/>
    <col min="5" max="13" width="14.5" style="26" customWidth="1"/>
  </cols>
  <sheetData>
    <row r="1" spans="1:13" ht="12">
      <c r="A1" s="232" t="s">
        <v>769</v>
      </c>
      <c r="B1" s="233"/>
      <c r="C1" s="233"/>
      <c r="D1" s="233"/>
      <c r="E1" s="233"/>
      <c r="F1" s="233"/>
      <c r="G1" s="233"/>
      <c r="H1" s="233"/>
      <c r="I1" s="233"/>
      <c r="J1" s="233"/>
      <c r="K1" s="233"/>
      <c r="L1" s="233"/>
      <c r="M1" s="233"/>
    </row>
    <row r="2" spans="1:13" ht="40.5" customHeight="1">
      <c r="A2" s="644" t="s">
        <v>277</v>
      </c>
      <c r="B2" s="642" t="s">
        <v>618</v>
      </c>
      <c r="C2" s="642" t="s">
        <v>604</v>
      </c>
      <c r="D2" s="642" t="s">
        <v>770</v>
      </c>
      <c r="E2" s="642" t="s">
        <v>771</v>
      </c>
      <c r="F2" s="642"/>
      <c r="G2" s="642"/>
      <c r="H2" s="642" t="s">
        <v>772</v>
      </c>
      <c r="I2" s="642"/>
      <c r="J2" s="642"/>
      <c r="K2" s="642" t="s">
        <v>773</v>
      </c>
      <c r="L2" s="642"/>
      <c r="M2" s="643"/>
    </row>
    <row r="3" spans="1:13" ht="25.5" customHeight="1">
      <c r="A3" s="644"/>
      <c r="B3" s="642"/>
      <c r="C3" s="642"/>
      <c r="D3" s="642"/>
      <c r="E3" s="236" t="s">
        <v>264</v>
      </c>
      <c r="F3" s="236" t="s">
        <v>119</v>
      </c>
      <c r="G3" s="236" t="s">
        <v>120</v>
      </c>
      <c r="H3" s="236" t="s">
        <v>774</v>
      </c>
      <c r="I3" s="236" t="s">
        <v>119</v>
      </c>
      <c r="J3" s="236" t="s">
        <v>120</v>
      </c>
      <c r="K3" s="236" t="s">
        <v>773</v>
      </c>
      <c r="L3" s="236" t="s">
        <v>119</v>
      </c>
      <c r="M3" s="237" t="s">
        <v>120</v>
      </c>
    </row>
    <row r="4" spans="1:13" ht="12">
      <c r="A4" s="238" t="s">
        <v>376</v>
      </c>
      <c r="B4" s="238" t="s">
        <v>550</v>
      </c>
      <c r="C4" s="238">
        <v>2019</v>
      </c>
      <c r="D4" s="239">
        <v>0.68757148711412086</v>
      </c>
      <c r="E4" s="239">
        <v>0.11229962278427508</v>
      </c>
      <c r="F4" s="239">
        <v>0.13291351832074419</v>
      </c>
      <c r="G4" s="239">
        <v>9.4870914727070377E-2</v>
      </c>
      <c r="H4" s="239"/>
      <c r="I4" s="239"/>
      <c r="J4" s="239"/>
      <c r="K4" s="239"/>
      <c r="L4" s="239"/>
      <c r="M4" s="239"/>
    </row>
    <row r="5" spans="1:13" ht="12">
      <c r="A5" s="78" t="s">
        <v>219</v>
      </c>
      <c r="B5" s="78" t="s">
        <v>562</v>
      </c>
      <c r="C5" s="78">
        <v>2019</v>
      </c>
      <c r="D5" s="81">
        <v>0.68757148711412086</v>
      </c>
      <c r="E5" s="81">
        <v>0.18301652213398664</v>
      </c>
      <c r="F5" s="81">
        <v>0.24182444117241869</v>
      </c>
      <c r="G5" s="81">
        <v>0.13717803451136487</v>
      </c>
      <c r="H5" s="81">
        <v>0.13541491708066472</v>
      </c>
      <c r="I5" s="81">
        <v>0.19175881855110283</v>
      </c>
      <c r="J5" s="81">
        <v>9.1497035400902482E-2</v>
      </c>
      <c r="K5" s="81">
        <v>4.7601605053321921E-2</v>
      </c>
      <c r="L5" s="81">
        <v>5.0065622621315864E-2</v>
      </c>
      <c r="M5" s="81">
        <v>4.5680999110462389E-2</v>
      </c>
    </row>
    <row r="6" spans="1:13" ht="12">
      <c r="A6" s="78" t="s">
        <v>177</v>
      </c>
      <c r="B6" s="78" t="s">
        <v>549</v>
      </c>
      <c r="C6" s="78">
        <v>2019</v>
      </c>
      <c r="D6" s="81">
        <v>0.68757148711412086</v>
      </c>
      <c r="E6" s="81">
        <v>0.18748323427713587</v>
      </c>
      <c r="F6" s="81">
        <v>0.21926961274390253</v>
      </c>
      <c r="G6" s="81">
        <v>0.15467430408065963</v>
      </c>
      <c r="H6" s="81"/>
      <c r="I6" s="81"/>
      <c r="J6" s="81"/>
      <c r="K6" s="81"/>
      <c r="L6" s="81"/>
      <c r="M6" s="81"/>
    </row>
    <row r="7" spans="1:13" ht="12">
      <c r="A7" s="78" t="s">
        <v>191</v>
      </c>
      <c r="B7" s="78" t="s">
        <v>552</v>
      </c>
      <c r="C7" s="78">
        <v>2012</v>
      </c>
      <c r="D7" s="81">
        <v>0.68757148711412086</v>
      </c>
      <c r="E7" s="81">
        <v>0.34817039999999999</v>
      </c>
      <c r="F7" s="81">
        <v>0.36724279999999998</v>
      </c>
      <c r="G7" s="81">
        <v>0.33013189999999998</v>
      </c>
      <c r="H7" s="81"/>
      <c r="I7" s="81"/>
      <c r="J7" s="81"/>
      <c r="K7" s="81"/>
      <c r="L7" s="81"/>
      <c r="M7" s="81"/>
    </row>
    <row r="8" spans="1:13" ht="12">
      <c r="A8" s="78" t="s">
        <v>163</v>
      </c>
      <c r="B8" s="78" t="s">
        <v>557</v>
      </c>
      <c r="C8" s="78">
        <v>2019</v>
      </c>
      <c r="D8" s="81">
        <v>0.68757148711412086</v>
      </c>
      <c r="E8" s="81">
        <v>0.35862034762884026</v>
      </c>
      <c r="F8" s="81">
        <v>0.4011727924198622</v>
      </c>
      <c r="G8" s="81">
        <v>0.3203707880298447</v>
      </c>
      <c r="H8" s="81">
        <v>0.2377596774444358</v>
      </c>
      <c r="I8" s="81">
        <v>0.28888895662001479</v>
      </c>
      <c r="J8" s="81">
        <v>0.19376718026681256</v>
      </c>
      <c r="K8" s="81">
        <v>0.12086067018440447</v>
      </c>
      <c r="L8" s="81">
        <v>0.11228383579984741</v>
      </c>
      <c r="M8" s="81">
        <v>0.12660360776303214</v>
      </c>
    </row>
    <row r="9" spans="1:13" ht="12">
      <c r="A9" s="78" t="s">
        <v>212</v>
      </c>
      <c r="B9" s="78" t="s">
        <v>553</v>
      </c>
      <c r="C9" s="78">
        <v>2019</v>
      </c>
      <c r="D9" s="81">
        <v>0.68757148711412086</v>
      </c>
      <c r="E9" s="81">
        <v>0.55860317730870102</v>
      </c>
      <c r="F9" s="81">
        <v>0.56976271510668652</v>
      </c>
      <c r="G9" s="81">
        <v>0.54805097903257416</v>
      </c>
      <c r="H9" s="81">
        <v>0.22029456541529308</v>
      </c>
      <c r="I9" s="81">
        <v>0.22213675963048277</v>
      </c>
      <c r="J9" s="81">
        <v>0.21855262959557439</v>
      </c>
      <c r="K9" s="81">
        <v>0.33830861189340794</v>
      </c>
      <c r="L9" s="81">
        <v>0.34762595547620379</v>
      </c>
      <c r="M9" s="81">
        <v>0.32949834943699974</v>
      </c>
    </row>
    <row r="10" spans="1:13" ht="12">
      <c r="A10" s="78" t="s">
        <v>205</v>
      </c>
      <c r="B10" s="78" t="s">
        <v>563</v>
      </c>
      <c r="C10" s="78">
        <v>2019</v>
      </c>
      <c r="D10" s="81">
        <v>0.68757148711412086</v>
      </c>
      <c r="E10" s="81">
        <v>0.58495458469082995</v>
      </c>
      <c r="F10" s="81">
        <v>0.61109879979614812</v>
      </c>
      <c r="G10" s="81">
        <v>0.56199708550218486</v>
      </c>
      <c r="H10" s="81">
        <v>0.28996556071752555</v>
      </c>
      <c r="I10" s="81">
        <v>0.33518093063142468</v>
      </c>
      <c r="J10" s="81">
        <v>0.25022456121116604</v>
      </c>
      <c r="K10" s="81">
        <v>0.2949890239733044</v>
      </c>
      <c r="L10" s="81">
        <v>0.27591786916472344</v>
      </c>
      <c r="M10" s="81">
        <v>0.31177252429101882</v>
      </c>
    </row>
    <row r="11" spans="1:13" ht="12">
      <c r="A11" s="78" t="s">
        <v>149</v>
      </c>
      <c r="B11" s="78" t="s">
        <v>565</v>
      </c>
      <c r="C11" s="78">
        <v>2019</v>
      </c>
      <c r="D11" s="81">
        <v>0.68757148711412086</v>
      </c>
      <c r="E11" s="81">
        <v>0.62229751692447566</v>
      </c>
      <c r="F11" s="81">
        <v>0.65326663862980006</v>
      </c>
      <c r="G11" s="81">
        <v>0.59776670366388074</v>
      </c>
      <c r="H11" s="81">
        <v>0.39027205524201941</v>
      </c>
      <c r="I11" s="81">
        <v>0.42201236425662353</v>
      </c>
      <c r="J11" s="81">
        <v>0.36472491011037361</v>
      </c>
      <c r="K11" s="81">
        <v>0.23202546168245625</v>
      </c>
      <c r="L11" s="81">
        <v>0.23125427437317653</v>
      </c>
      <c r="M11" s="81">
        <v>0.23304179355350713</v>
      </c>
    </row>
    <row r="12" spans="1:13" ht="12">
      <c r="A12" s="78" t="s">
        <v>170</v>
      </c>
      <c r="B12" s="78" t="s">
        <v>558</v>
      </c>
      <c r="C12" s="78">
        <v>2019</v>
      </c>
      <c r="D12" s="81">
        <v>0.68757148711412086</v>
      </c>
      <c r="E12" s="81">
        <v>0.6940445852811693</v>
      </c>
      <c r="F12" s="81">
        <v>0.63772916563267557</v>
      </c>
      <c r="G12" s="81">
        <v>0.72783429149891488</v>
      </c>
      <c r="H12" s="81">
        <v>0.42102355077758369</v>
      </c>
      <c r="I12" s="81">
        <v>0.44306420858153056</v>
      </c>
      <c r="J12" s="81">
        <v>0.40253615091304984</v>
      </c>
      <c r="K12" s="81">
        <v>0.27302103450358561</v>
      </c>
      <c r="L12" s="81">
        <v>0.194664957051145</v>
      </c>
      <c r="M12" s="81">
        <v>0.32529814058586504</v>
      </c>
    </row>
    <row r="13" spans="1:13" ht="12">
      <c r="A13" s="78" t="s">
        <v>156</v>
      </c>
      <c r="B13" s="78" t="s">
        <v>568</v>
      </c>
      <c r="C13" s="78">
        <v>2019</v>
      </c>
      <c r="D13" s="81">
        <v>0.68757148711412086</v>
      </c>
      <c r="E13" s="81">
        <v>0.73026444855623818</v>
      </c>
      <c r="F13" s="81">
        <v>0.79477698892323945</v>
      </c>
      <c r="G13" s="81">
        <v>0.67656961979487229</v>
      </c>
      <c r="H13" s="81">
        <v>0.56156435297704865</v>
      </c>
      <c r="I13" s="81">
        <v>0.66777317458865348</v>
      </c>
      <c r="J13" s="81">
        <v>0.47359647556111212</v>
      </c>
      <c r="K13" s="81">
        <v>0.16870009557918952</v>
      </c>
      <c r="L13" s="81">
        <v>0.12700381433458596</v>
      </c>
      <c r="M13" s="81">
        <v>0.20297314423376017</v>
      </c>
    </row>
    <row r="14" spans="1:13" ht="12">
      <c r="A14" s="78" t="s">
        <v>184</v>
      </c>
      <c r="B14" s="78" t="s">
        <v>556</v>
      </c>
      <c r="C14" s="78">
        <v>2018</v>
      </c>
      <c r="D14" s="81">
        <v>0.68757148711412086</v>
      </c>
      <c r="E14" s="81">
        <v>0.77178059821262113</v>
      </c>
      <c r="F14" s="81">
        <v>0.79285029233858317</v>
      </c>
      <c r="G14" s="81">
        <v>0.75381282295957586</v>
      </c>
      <c r="H14" s="81">
        <v>0.4570710062890696</v>
      </c>
      <c r="I14" s="81">
        <v>0.53044870811775058</v>
      </c>
      <c r="J14" s="81">
        <v>0.39437372933853948</v>
      </c>
      <c r="K14" s="81">
        <v>0.31470959192355152</v>
      </c>
      <c r="L14" s="81">
        <v>0.2624015842208326</v>
      </c>
      <c r="M14" s="81">
        <v>0.35943909362103638</v>
      </c>
    </row>
    <row r="15" spans="1:13" ht="12">
      <c r="A15" s="78" t="s">
        <v>198</v>
      </c>
      <c r="B15" s="78" t="s">
        <v>564</v>
      </c>
      <c r="C15" s="78">
        <v>2019</v>
      </c>
      <c r="D15" s="81">
        <v>0.68757148711412086</v>
      </c>
      <c r="E15" s="81">
        <v>0.83576950235998071</v>
      </c>
      <c r="F15" s="81">
        <v>0.85101634022033634</v>
      </c>
      <c r="G15" s="81">
        <v>0.82240748682866283</v>
      </c>
      <c r="H15" s="81">
        <v>0.58767606942431339</v>
      </c>
      <c r="I15" s="81">
        <v>0.64076182746286947</v>
      </c>
      <c r="J15" s="81">
        <v>0.54115280145887157</v>
      </c>
      <c r="K15" s="81">
        <v>0.24809343293566732</v>
      </c>
      <c r="L15" s="81">
        <v>0.21025451275746687</v>
      </c>
      <c r="M15" s="81">
        <v>0.28125468536979126</v>
      </c>
    </row>
    <row r="16" spans="1:13" ht="12">
      <c r="A16" s="78" t="s">
        <v>121</v>
      </c>
      <c r="B16" s="78" t="s">
        <v>571</v>
      </c>
      <c r="C16" s="78">
        <v>2019</v>
      </c>
      <c r="D16" s="81">
        <v>0.68757148711412086</v>
      </c>
      <c r="E16" s="81">
        <v>0.8816888155713124</v>
      </c>
      <c r="F16" s="81">
        <v>0.84323197809195216</v>
      </c>
      <c r="G16" s="81">
        <v>0.90561368645562612</v>
      </c>
      <c r="H16" s="81"/>
      <c r="I16" s="81"/>
      <c r="J16" s="81"/>
      <c r="K16" s="81"/>
      <c r="L16" s="81"/>
      <c r="M16" s="81"/>
    </row>
    <row r="17" spans="1:16" ht="12">
      <c r="A17" s="78" t="s">
        <v>226</v>
      </c>
      <c r="B17" s="78" t="s">
        <v>573</v>
      </c>
      <c r="C17" s="78">
        <v>2019</v>
      </c>
      <c r="D17" s="81">
        <v>0.68757148711412086</v>
      </c>
      <c r="E17" s="81">
        <v>0.90660198705167161</v>
      </c>
      <c r="F17" s="81">
        <v>0.92028684194381771</v>
      </c>
      <c r="G17" s="81">
        <v>0.8966934092754324</v>
      </c>
      <c r="H17" s="81"/>
      <c r="I17" s="81"/>
      <c r="J17" s="81"/>
      <c r="K17" s="81"/>
      <c r="L17" s="81"/>
      <c r="M17" s="81"/>
    </row>
    <row r="18" spans="1:16" ht="12">
      <c r="A18" s="78" t="s">
        <v>142</v>
      </c>
      <c r="B18" s="78" t="s">
        <v>570</v>
      </c>
      <c r="C18" s="78">
        <v>2017</v>
      </c>
      <c r="D18" s="81">
        <v>0.68757148711412086</v>
      </c>
      <c r="E18" s="81">
        <v>0.91520598056515645</v>
      </c>
      <c r="F18" s="81">
        <v>0.91431729278495955</v>
      </c>
      <c r="G18" s="81">
        <v>0.91583074286678068</v>
      </c>
      <c r="H18" s="81">
        <v>0.67150959502915375</v>
      </c>
      <c r="I18" s="81">
        <v>0.74336810213238358</v>
      </c>
      <c r="J18" s="81">
        <v>0.62124604303079434</v>
      </c>
      <c r="K18" s="81">
        <v>0.2436963855360027</v>
      </c>
      <c r="L18" s="81">
        <v>0.17094919065257597</v>
      </c>
      <c r="M18" s="81">
        <v>0.29458469983598634</v>
      </c>
    </row>
    <row r="19" spans="1:16" ht="12">
      <c r="A19" s="78" t="s">
        <v>374</v>
      </c>
      <c r="B19" s="78" t="s">
        <v>560</v>
      </c>
      <c r="C19" s="78">
        <v>2019</v>
      </c>
      <c r="D19" s="81">
        <v>0.68757148711412086</v>
      </c>
      <c r="E19" s="81">
        <v>0.91579046785922336</v>
      </c>
      <c r="F19" s="81">
        <v>0.90045426154719477</v>
      </c>
      <c r="G19" s="81">
        <v>0.92893361319674617</v>
      </c>
      <c r="H19" s="81">
        <v>0.34091169992533793</v>
      </c>
      <c r="I19" s="81">
        <v>0.44987009602832279</v>
      </c>
      <c r="J19" s="81">
        <v>0.24779116465304868</v>
      </c>
      <c r="K19" s="81">
        <v>0.57487876793388537</v>
      </c>
      <c r="L19" s="81">
        <v>0.45058416551887198</v>
      </c>
      <c r="M19" s="81">
        <v>0.68114244854369743</v>
      </c>
    </row>
    <row r="20" spans="1:16" ht="12">
      <c r="A20" s="78" t="s">
        <v>135</v>
      </c>
      <c r="B20" s="78" t="s">
        <v>567</v>
      </c>
      <c r="C20" s="78">
        <v>2019</v>
      </c>
      <c r="D20" s="81">
        <v>0.68757148711412086</v>
      </c>
      <c r="E20" s="81">
        <v>0.92287623849704337</v>
      </c>
      <c r="F20" s="81">
        <v>0.93803767430917551</v>
      </c>
      <c r="G20" s="81">
        <v>0.91168978863400374</v>
      </c>
      <c r="H20" s="81"/>
      <c r="I20" s="81"/>
      <c r="J20" s="81"/>
      <c r="K20" s="81"/>
      <c r="L20" s="81"/>
      <c r="M20" s="81"/>
    </row>
    <row r="21" spans="1:16" ht="12">
      <c r="A21" s="78" t="s">
        <v>379</v>
      </c>
      <c r="B21" s="78" t="s">
        <v>559</v>
      </c>
      <c r="C21" s="78">
        <v>2019</v>
      </c>
      <c r="D21" s="81">
        <v>0.68757148711412086</v>
      </c>
      <c r="E21" s="81">
        <v>0.93002510000000005</v>
      </c>
      <c r="F21" s="81">
        <v>0.93302839999999998</v>
      </c>
      <c r="G21" s="81">
        <v>0.94198740000000003</v>
      </c>
      <c r="H21" s="81"/>
      <c r="I21" s="81"/>
      <c r="J21" s="81"/>
      <c r="K21" s="81"/>
      <c r="L21" s="81"/>
      <c r="M21" s="81"/>
    </row>
    <row r="22" spans="1:16" ht="12">
      <c r="A22" s="78" t="s">
        <v>377</v>
      </c>
      <c r="B22" s="78" t="s">
        <v>555</v>
      </c>
      <c r="C22" s="78">
        <v>2017</v>
      </c>
      <c r="D22" s="81">
        <v>0.68757148711412086</v>
      </c>
      <c r="E22" s="81">
        <v>0.96940015474896757</v>
      </c>
      <c r="F22" s="81">
        <v>0.96598866736549172</v>
      </c>
      <c r="G22" s="81">
        <v>0.97200463314756091</v>
      </c>
      <c r="H22" s="81">
        <v>0.53416624243388533</v>
      </c>
      <c r="I22" s="81">
        <v>0.60018328423952338</v>
      </c>
      <c r="J22" s="81">
        <v>0.48358254227336267</v>
      </c>
      <c r="K22" s="81">
        <v>0.43523391231508224</v>
      </c>
      <c r="L22" s="81">
        <v>0.36580538312596833</v>
      </c>
      <c r="M22" s="81">
        <v>0.48842209087419824</v>
      </c>
    </row>
    <row r="23" spans="1:16" ht="12">
      <c r="A23" s="78" t="s">
        <v>128</v>
      </c>
      <c r="B23" s="78" t="s">
        <v>554</v>
      </c>
      <c r="C23" s="78">
        <v>2019</v>
      </c>
      <c r="D23" s="81">
        <v>0.68757148711412086</v>
      </c>
      <c r="E23" s="81">
        <v>0.98313537071666957</v>
      </c>
      <c r="F23" s="81">
        <v>0.97927113391877252</v>
      </c>
      <c r="G23" s="81">
        <v>0.98649056750687836</v>
      </c>
      <c r="H23" s="81">
        <v>0.31451067087305207</v>
      </c>
      <c r="I23" s="81">
        <v>0.38107618821485661</v>
      </c>
      <c r="J23" s="81">
        <v>0.25407493701877287</v>
      </c>
      <c r="K23" s="81">
        <v>0.6686246998436175</v>
      </c>
      <c r="L23" s="81">
        <v>0.59819494570391596</v>
      </c>
      <c r="M23" s="81">
        <v>0.73241563048810554</v>
      </c>
    </row>
    <row r="24" spans="1:16" ht="12">
      <c r="A24" s="240" t="s">
        <v>380</v>
      </c>
      <c r="B24" s="240" t="s">
        <v>775</v>
      </c>
      <c r="C24" s="240">
        <v>2019</v>
      </c>
      <c r="D24" s="240"/>
      <c r="E24" s="241">
        <v>0.68757148711412086</v>
      </c>
      <c r="F24" s="241">
        <v>0.70001566080346111</v>
      </c>
      <c r="G24" s="241">
        <v>0.6765672037743492</v>
      </c>
      <c r="H24" s="241"/>
      <c r="I24" s="241"/>
      <c r="J24" s="241"/>
      <c r="K24" s="241"/>
      <c r="L24" s="241"/>
      <c r="M24" s="241"/>
    </row>
    <row r="25" spans="1:16" ht="12">
      <c r="A25" s="78"/>
      <c r="B25" s="78"/>
      <c r="C25" s="78"/>
      <c r="D25" s="78"/>
      <c r="E25" s="234"/>
      <c r="F25" s="234"/>
      <c r="G25" s="234"/>
      <c r="H25" s="235"/>
      <c r="I25" s="235"/>
      <c r="J25" s="235"/>
      <c r="K25" s="235"/>
      <c r="L25" s="234"/>
      <c r="M25" s="234"/>
    </row>
    <row r="26" spans="1:16" ht="12">
      <c r="A26" s="78"/>
      <c r="B26" s="78"/>
      <c r="C26" s="78"/>
      <c r="D26" s="78"/>
      <c r="E26" s="78"/>
      <c r="F26" s="78"/>
      <c r="G26" s="78"/>
      <c r="H26" s="78"/>
      <c r="I26" s="78"/>
      <c r="J26" s="78"/>
      <c r="K26" s="78"/>
      <c r="L26" s="78"/>
      <c r="M26" s="78"/>
    </row>
    <row r="27" spans="1:16" ht="12">
      <c r="A27" s="78"/>
      <c r="B27" s="78"/>
      <c r="C27" s="78"/>
      <c r="D27" s="78"/>
      <c r="E27" s="78"/>
      <c r="F27" s="78"/>
      <c r="G27" s="78"/>
      <c r="H27" s="78"/>
      <c r="I27" s="78"/>
      <c r="J27" s="78"/>
      <c r="K27" s="78"/>
      <c r="L27" s="78"/>
      <c r="M27" s="78"/>
    </row>
    <row r="28" spans="1:16" ht="12">
      <c r="A28" s="56"/>
      <c r="B28" s="56"/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</row>
    <row r="29" spans="1:16" ht="12">
      <c r="A29" s="56"/>
      <c r="B29" s="56"/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</row>
    <row r="30" spans="1:16" ht="12">
      <c r="A30" s="56"/>
      <c r="B30" s="56"/>
      <c r="C30" s="56"/>
      <c r="D30" s="56"/>
      <c r="E30" s="56"/>
      <c r="F30" s="56"/>
      <c r="G30" s="56"/>
      <c r="H30" s="56"/>
      <c r="I30" s="56"/>
      <c r="J30" s="56"/>
      <c r="K30" s="56"/>
      <c r="L30" s="56"/>
      <c r="M30" s="56"/>
    </row>
    <row r="31" spans="1:16" ht="12">
      <c r="A31" s="56"/>
      <c r="B31" s="56"/>
      <c r="C31" s="56"/>
      <c r="D31" s="56"/>
      <c r="E31" s="56"/>
      <c r="F31" s="56"/>
      <c r="G31" s="56"/>
      <c r="H31" s="56"/>
      <c r="I31" s="56"/>
      <c r="J31" s="56"/>
      <c r="K31" s="56"/>
      <c r="L31" s="56"/>
      <c r="M31" s="56"/>
    </row>
    <row r="32" spans="1:16" ht="11.25">
      <c r="A32"/>
      <c r="B32"/>
      <c r="C32"/>
      <c r="D32"/>
      <c r="E32"/>
      <c r="F32"/>
      <c r="G32"/>
      <c r="H32"/>
      <c r="I32"/>
      <c r="J32"/>
      <c r="K32"/>
      <c r="L32"/>
      <c r="M32"/>
      <c r="P32" s="55" t="s">
        <v>776</v>
      </c>
    </row>
    <row r="33" spans="16:16">
      <c r="P33" s="55" t="s">
        <v>777</v>
      </c>
    </row>
    <row r="34" spans="16:16" ht="18" customHeight="1">
      <c r="P34" s="55" t="s">
        <v>778</v>
      </c>
    </row>
    <row r="35" spans="16:16" ht="18" customHeight="1">
      <c r="P35" s="55" t="s">
        <v>779</v>
      </c>
    </row>
    <row r="36" spans="16:16" ht="18" customHeight="1"/>
    <row r="37" spans="16:16" ht="18" customHeight="1"/>
    <row r="38" spans="16:16" ht="18" customHeight="1"/>
    <row r="39" spans="16:16" ht="18" customHeight="1"/>
  </sheetData>
  <mergeCells count="7">
    <mergeCell ref="K2:M2"/>
    <mergeCell ref="H2:J2"/>
    <mergeCell ref="E2:G2"/>
    <mergeCell ref="A2:A3"/>
    <mergeCell ref="B2:B3"/>
    <mergeCell ref="C2:C3"/>
    <mergeCell ref="D2:D3"/>
  </mergeCells>
  <pageMargins left="0.7" right="0.7" top="0.75" bottom="0.75" header="0.3" footer="0.3"/>
  <pageSetup orientation="portrait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07E113-BC6B-416D-AB2B-75EE1089D188}">
  <sheetPr codeName="Sheet21"/>
  <dimension ref="A1:AF144"/>
  <sheetViews>
    <sheetView zoomScaleNormal="100" workbookViewId="0">
      <selection activeCell="J18" sqref="J18"/>
    </sheetView>
  </sheetViews>
  <sheetFormatPr defaultColWidth="8.6640625" defaultRowHeight="11.25"/>
  <cols>
    <col min="1" max="1" width="15.1640625" customWidth="1"/>
    <col min="3" max="3" width="13.1640625" customWidth="1"/>
    <col min="8" max="8" width="9" customWidth="1"/>
  </cols>
  <sheetData>
    <row r="1" spans="1:32" ht="12.75">
      <c r="A1" s="230" t="s">
        <v>780</v>
      </c>
      <c r="B1" s="55"/>
      <c r="C1" s="55"/>
      <c r="D1" s="55"/>
      <c r="E1" s="55"/>
      <c r="F1" s="55"/>
    </row>
    <row r="2" spans="1:32" ht="12.75">
      <c r="A2" s="242"/>
      <c r="B2" s="55"/>
      <c r="C2" s="55"/>
      <c r="D2" s="55"/>
      <c r="E2" s="55"/>
      <c r="F2" s="55"/>
    </row>
    <row r="3" spans="1:32" ht="33.75">
      <c r="A3" s="245" t="s">
        <v>277</v>
      </c>
      <c r="B3" s="246" t="s">
        <v>618</v>
      </c>
      <c r="C3" s="247" t="s">
        <v>277</v>
      </c>
      <c r="D3" s="246" t="s">
        <v>657</v>
      </c>
      <c r="E3" s="246" t="s">
        <v>774</v>
      </c>
      <c r="F3" s="248" t="s">
        <v>781</v>
      </c>
      <c r="G3" s="48"/>
    </row>
    <row r="4" spans="1:32">
      <c r="A4" s="243" t="s">
        <v>376</v>
      </c>
      <c r="B4" s="243" t="s">
        <v>550</v>
      </c>
      <c r="C4" s="243" t="s">
        <v>376</v>
      </c>
      <c r="D4" s="243" t="s">
        <v>666</v>
      </c>
      <c r="E4" s="243">
        <v>9.4870914727070377E-2</v>
      </c>
      <c r="F4" s="243"/>
      <c r="G4" s="48"/>
    </row>
    <row r="5" spans="1:32">
      <c r="A5" s="244" t="s">
        <v>376</v>
      </c>
      <c r="B5" s="244" t="s">
        <v>550</v>
      </c>
      <c r="C5" s="244"/>
      <c r="D5" s="244" t="s">
        <v>665</v>
      </c>
      <c r="E5" s="244">
        <v>0.13291351832074419</v>
      </c>
      <c r="F5" s="244"/>
      <c r="G5" s="48"/>
    </row>
    <row r="6" spans="1:32">
      <c r="A6" s="48"/>
      <c r="B6" s="48"/>
      <c r="C6" s="48"/>
      <c r="D6" s="48"/>
      <c r="E6" s="48"/>
      <c r="F6" s="48"/>
      <c r="G6" s="48"/>
    </row>
    <row r="7" spans="1:32">
      <c r="A7" s="48"/>
      <c r="B7" s="48"/>
      <c r="C7" s="48"/>
      <c r="D7" s="48"/>
      <c r="E7" s="48"/>
      <c r="F7" s="48"/>
      <c r="G7" s="48"/>
    </row>
    <row r="8" spans="1:32">
      <c r="A8" s="243" t="s">
        <v>219</v>
      </c>
      <c r="B8" s="243" t="s">
        <v>562</v>
      </c>
      <c r="C8" s="243" t="s">
        <v>782</v>
      </c>
      <c r="D8" s="243" t="s">
        <v>666</v>
      </c>
      <c r="E8" s="243">
        <v>9.1497035400902482E-2</v>
      </c>
      <c r="F8" s="243">
        <v>4.5680999110462389E-2</v>
      </c>
      <c r="G8" s="48"/>
    </row>
    <row r="9" spans="1:32">
      <c r="A9" s="244" t="s">
        <v>219</v>
      </c>
      <c r="B9" s="244" t="s">
        <v>562</v>
      </c>
      <c r="C9" s="244"/>
      <c r="D9" s="244" t="s">
        <v>665</v>
      </c>
      <c r="E9" s="244">
        <v>0.19175881855110283</v>
      </c>
      <c r="F9" s="244">
        <v>5.0065622621315864E-2</v>
      </c>
      <c r="G9" s="48"/>
    </row>
    <row r="10" spans="1:32">
      <c r="A10" s="48"/>
      <c r="B10" s="48"/>
      <c r="C10" s="48"/>
      <c r="D10" s="48"/>
      <c r="E10" s="48"/>
      <c r="F10" s="48"/>
      <c r="G10" s="48"/>
    </row>
    <row r="11" spans="1:32">
      <c r="A11" s="48"/>
      <c r="B11" s="48"/>
      <c r="C11" s="48"/>
      <c r="D11" s="48"/>
      <c r="E11" s="48"/>
      <c r="F11" s="48"/>
      <c r="G11" s="48"/>
    </row>
    <row r="12" spans="1:32">
      <c r="A12" s="243" t="s">
        <v>177</v>
      </c>
      <c r="B12" s="243" t="s">
        <v>549</v>
      </c>
      <c r="C12" s="243" t="s">
        <v>177</v>
      </c>
      <c r="D12" s="243" t="s">
        <v>666</v>
      </c>
      <c r="E12" s="243">
        <v>0.15467430408065963</v>
      </c>
      <c r="F12" s="243">
        <v>0</v>
      </c>
      <c r="G12" s="48"/>
    </row>
    <row r="13" spans="1:32">
      <c r="A13" s="244" t="s">
        <v>177</v>
      </c>
      <c r="B13" s="244" t="s">
        <v>549</v>
      </c>
      <c r="C13" s="244"/>
      <c r="D13" s="244" t="s">
        <v>665</v>
      </c>
      <c r="E13" s="244">
        <v>0.21926961274390253</v>
      </c>
      <c r="F13" s="244">
        <v>0</v>
      </c>
      <c r="G13" s="48"/>
      <c r="AB13" s="64"/>
      <c r="AC13" s="64"/>
      <c r="AD13" s="64"/>
      <c r="AE13" s="64"/>
      <c r="AF13" s="64"/>
    </row>
    <row r="14" spans="1:32">
      <c r="A14" s="48"/>
      <c r="B14" s="48"/>
      <c r="C14" s="48"/>
      <c r="D14" s="48"/>
      <c r="E14" s="48"/>
      <c r="F14" s="48"/>
      <c r="G14" s="48"/>
    </row>
    <row r="15" spans="1:32">
      <c r="A15" s="48"/>
      <c r="B15" s="48"/>
      <c r="C15" s="48"/>
      <c r="D15" s="48"/>
      <c r="E15" s="48"/>
      <c r="F15" s="48"/>
      <c r="G15" s="48"/>
    </row>
    <row r="16" spans="1:32">
      <c r="A16" s="243" t="s">
        <v>191</v>
      </c>
      <c r="B16" s="243" t="s">
        <v>552</v>
      </c>
      <c r="C16" s="243" t="s">
        <v>191</v>
      </c>
      <c r="D16" s="243" t="s">
        <v>666</v>
      </c>
      <c r="E16" s="243">
        <v>0.33013189999999998</v>
      </c>
      <c r="F16" s="243">
        <v>0</v>
      </c>
      <c r="G16" s="48"/>
    </row>
    <row r="17" spans="1:7">
      <c r="A17" s="244" t="s">
        <v>191</v>
      </c>
      <c r="B17" s="244" t="s">
        <v>552</v>
      </c>
      <c r="C17" s="244"/>
      <c r="D17" s="244" t="s">
        <v>665</v>
      </c>
      <c r="E17" s="244">
        <v>0.36724279999999998</v>
      </c>
      <c r="F17" s="244">
        <v>0</v>
      </c>
      <c r="G17" s="48"/>
    </row>
    <row r="18" spans="1:7">
      <c r="A18" s="48"/>
      <c r="B18" s="48"/>
      <c r="C18" s="48"/>
      <c r="D18" s="48"/>
      <c r="E18" s="48"/>
      <c r="F18" s="48"/>
      <c r="G18" s="48"/>
    </row>
    <row r="19" spans="1:7">
      <c r="A19" s="48"/>
      <c r="B19" s="48"/>
      <c r="C19" s="48"/>
      <c r="D19" s="48"/>
      <c r="E19" s="48"/>
      <c r="F19" s="48"/>
      <c r="G19" s="48"/>
    </row>
    <row r="20" spans="1:7">
      <c r="A20" s="243" t="s">
        <v>163</v>
      </c>
      <c r="B20" s="243" t="s">
        <v>557</v>
      </c>
      <c r="C20" s="243" t="s">
        <v>163</v>
      </c>
      <c r="D20" s="243" t="s">
        <v>666</v>
      </c>
      <c r="E20" s="243">
        <v>0.19376718026681256</v>
      </c>
      <c r="F20" s="243">
        <v>0.12660360776303214</v>
      </c>
      <c r="G20" s="48"/>
    </row>
    <row r="21" spans="1:7">
      <c r="A21" s="244" t="s">
        <v>163</v>
      </c>
      <c r="B21" s="244" t="s">
        <v>557</v>
      </c>
      <c r="C21" s="244"/>
      <c r="D21" s="244" t="s">
        <v>665</v>
      </c>
      <c r="E21" s="244">
        <v>0.28888895662001479</v>
      </c>
      <c r="F21" s="244">
        <v>0.11228383579984741</v>
      </c>
      <c r="G21" s="48"/>
    </row>
    <row r="22" spans="1:7">
      <c r="A22" s="48"/>
      <c r="B22" s="48"/>
      <c r="C22" s="48"/>
      <c r="D22" s="48"/>
      <c r="E22" s="48"/>
      <c r="F22" s="48"/>
      <c r="G22" s="48"/>
    </row>
    <row r="23" spans="1:7">
      <c r="A23" s="48"/>
      <c r="B23" s="48"/>
      <c r="C23" s="48"/>
      <c r="D23" s="48"/>
      <c r="E23" s="48"/>
      <c r="F23" s="48"/>
      <c r="G23" s="48"/>
    </row>
    <row r="24" spans="1:7">
      <c r="A24" s="243" t="s">
        <v>212</v>
      </c>
      <c r="B24" s="243" t="s">
        <v>553</v>
      </c>
      <c r="C24" s="243" t="s">
        <v>212</v>
      </c>
      <c r="D24" s="243" t="s">
        <v>666</v>
      </c>
      <c r="E24" s="243">
        <v>0.21855262959557439</v>
      </c>
      <c r="F24" s="243">
        <v>0.32949834943699974</v>
      </c>
      <c r="G24" s="48"/>
    </row>
    <row r="25" spans="1:7">
      <c r="A25" s="244" t="s">
        <v>212</v>
      </c>
      <c r="B25" s="244" t="s">
        <v>553</v>
      </c>
      <c r="C25" s="244"/>
      <c r="D25" s="244" t="s">
        <v>665</v>
      </c>
      <c r="E25" s="244">
        <v>0.22213675963048277</v>
      </c>
      <c r="F25" s="244">
        <v>0.34762595547620379</v>
      </c>
      <c r="G25" s="48"/>
    </row>
    <row r="26" spans="1:7">
      <c r="A26" s="48"/>
      <c r="B26" s="48"/>
      <c r="C26" s="48"/>
      <c r="D26" s="48"/>
      <c r="E26" s="48"/>
      <c r="F26" s="48"/>
      <c r="G26" s="48"/>
    </row>
    <row r="27" spans="1:7">
      <c r="A27" s="48"/>
      <c r="B27" s="48"/>
      <c r="C27" s="48"/>
      <c r="D27" s="48"/>
      <c r="E27" s="48"/>
      <c r="F27" s="48"/>
      <c r="G27" s="48"/>
    </row>
    <row r="28" spans="1:7">
      <c r="A28" s="243" t="s">
        <v>205</v>
      </c>
      <c r="B28" s="243" t="s">
        <v>563</v>
      </c>
      <c r="C28" s="243" t="s">
        <v>205</v>
      </c>
      <c r="D28" s="243" t="s">
        <v>666</v>
      </c>
      <c r="E28" s="243">
        <v>0.25022456121116604</v>
      </c>
      <c r="F28" s="243">
        <v>0.31177252429101882</v>
      </c>
      <c r="G28" s="48"/>
    </row>
    <row r="29" spans="1:7">
      <c r="A29" s="244" t="s">
        <v>205</v>
      </c>
      <c r="B29" s="244" t="s">
        <v>563</v>
      </c>
      <c r="C29" s="244"/>
      <c r="D29" s="244" t="s">
        <v>665</v>
      </c>
      <c r="E29" s="244">
        <v>0.33518093063142468</v>
      </c>
      <c r="F29" s="244">
        <v>0.27591786916472344</v>
      </c>
      <c r="G29" s="48"/>
    </row>
    <row r="30" spans="1:7">
      <c r="A30" s="48"/>
      <c r="B30" s="48"/>
      <c r="C30" s="48"/>
      <c r="D30" s="48"/>
      <c r="E30" s="48"/>
      <c r="F30" s="48"/>
      <c r="G30" s="48"/>
    </row>
    <row r="31" spans="1:7">
      <c r="A31" s="48"/>
      <c r="B31" s="48"/>
      <c r="C31" s="48"/>
      <c r="D31" s="48"/>
      <c r="E31" s="48"/>
      <c r="F31" s="48"/>
      <c r="G31" s="48"/>
    </row>
    <row r="32" spans="1:7">
      <c r="A32" s="243" t="s">
        <v>149</v>
      </c>
      <c r="B32" s="243" t="s">
        <v>565</v>
      </c>
      <c r="C32" s="243" t="s">
        <v>149</v>
      </c>
      <c r="D32" s="243" t="s">
        <v>666</v>
      </c>
      <c r="E32" s="243">
        <v>0.36472491011037361</v>
      </c>
      <c r="F32" s="243">
        <v>0.23304179355350713</v>
      </c>
      <c r="G32" s="48"/>
    </row>
    <row r="33" spans="1:7">
      <c r="A33" s="244" t="s">
        <v>149</v>
      </c>
      <c r="B33" s="244" t="s">
        <v>565</v>
      </c>
      <c r="C33" s="244"/>
      <c r="D33" s="244" t="s">
        <v>665</v>
      </c>
      <c r="E33" s="244">
        <v>0.42201236425662353</v>
      </c>
      <c r="F33" s="244">
        <v>0.23125427437317653</v>
      </c>
      <c r="G33" s="48"/>
    </row>
    <row r="34" spans="1:7">
      <c r="A34" s="48"/>
      <c r="B34" s="48"/>
      <c r="C34" s="48"/>
      <c r="D34" s="48"/>
      <c r="E34" s="48"/>
      <c r="F34" s="48"/>
      <c r="G34" s="48"/>
    </row>
    <row r="35" spans="1:7">
      <c r="A35" s="48"/>
      <c r="B35" s="48"/>
      <c r="C35" s="48"/>
      <c r="D35" s="48"/>
      <c r="E35" s="48"/>
      <c r="F35" s="48"/>
      <c r="G35" s="48"/>
    </row>
    <row r="36" spans="1:7">
      <c r="A36" s="243" t="s">
        <v>170</v>
      </c>
      <c r="B36" s="243" t="s">
        <v>558</v>
      </c>
      <c r="C36" s="243" t="s">
        <v>170</v>
      </c>
      <c r="D36" s="243" t="s">
        <v>666</v>
      </c>
      <c r="E36" s="243">
        <v>0.40253615091304984</v>
      </c>
      <c r="F36" s="243">
        <v>0.32529814058586504</v>
      </c>
      <c r="G36" s="48"/>
    </row>
    <row r="37" spans="1:7">
      <c r="A37" s="244" t="s">
        <v>170</v>
      </c>
      <c r="B37" s="244" t="s">
        <v>558</v>
      </c>
      <c r="C37" s="244"/>
      <c r="D37" s="244" t="s">
        <v>665</v>
      </c>
      <c r="E37" s="244">
        <v>0.44306420858153056</v>
      </c>
      <c r="F37" s="244">
        <v>0.194664957051145</v>
      </c>
      <c r="G37" s="48"/>
    </row>
    <row r="38" spans="1:7">
      <c r="A38" s="48"/>
      <c r="B38" s="48"/>
      <c r="C38" s="48"/>
      <c r="D38" s="48"/>
      <c r="E38" s="48"/>
      <c r="F38" s="48"/>
      <c r="G38" s="48"/>
    </row>
    <row r="39" spans="1:7">
      <c r="A39" s="48"/>
      <c r="B39" s="48"/>
      <c r="C39" s="48"/>
      <c r="D39" s="48"/>
      <c r="E39" s="48"/>
      <c r="F39" s="48"/>
      <c r="G39" s="48"/>
    </row>
    <row r="40" spans="1:7">
      <c r="A40" s="243" t="s">
        <v>156</v>
      </c>
      <c r="B40" s="243" t="s">
        <v>568</v>
      </c>
      <c r="C40" s="243" t="s">
        <v>156</v>
      </c>
      <c r="D40" s="243" t="s">
        <v>666</v>
      </c>
      <c r="E40" s="243">
        <v>0.47359647556111212</v>
      </c>
      <c r="F40" s="243">
        <v>0.20297314423376017</v>
      </c>
      <c r="G40" s="48"/>
    </row>
    <row r="41" spans="1:7">
      <c r="A41" s="244" t="s">
        <v>156</v>
      </c>
      <c r="B41" s="244" t="s">
        <v>568</v>
      </c>
      <c r="C41" s="244"/>
      <c r="D41" s="244" t="s">
        <v>665</v>
      </c>
      <c r="E41" s="244">
        <v>0.66777317458865348</v>
      </c>
      <c r="F41" s="244">
        <v>0.12700381433458596</v>
      </c>
      <c r="G41" s="48"/>
    </row>
    <row r="42" spans="1:7">
      <c r="A42" s="48"/>
      <c r="B42" s="48"/>
      <c r="C42" s="48"/>
      <c r="D42" s="48"/>
      <c r="E42" s="48"/>
      <c r="F42" s="48"/>
      <c r="G42" s="48"/>
    </row>
    <row r="43" spans="1:7">
      <c r="A43" s="48"/>
      <c r="B43" s="48"/>
      <c r="C43" s="48"/>
      <c r="D43" s="48"/>
      <c r="E43" s="48"/>
      <c r="F43" s="48"/>
      <c r="G43" s="48"/>
    </row>
    <row r="44" spans="1:7">
      <c r="A44" s="243" t="s">
        <v>184</v>
      </c>
      <c r="B44" s="243" t="s">
        <v>556</v>
      </c>
      <c r="C44" s="243" t="s">
        <v>184</v>
      </c>
      <c r="D44" s="243" t="s">
        <v>666</v>
      </c>
      <c r="E44" s="243">
        <v>0.39437372933853948</v>
      </c>
      <c r="F44" s="243">
        <v>0.35943909362103638</v>
      </c>
      <c r="G44" s="48"/>
    </row>
    <row r="45" spans="1:7">
      <c r="A45" s="244" t="s">
        <v>184</v>
      </c>
      <c r="B45" s="244" t="s">
        <v>556</v>
      </c>
      <c r="C45" s="244"/>
      <c r="D45" s="244" t="s">
        <v>665</v>
      </c>
      <c r="E45" s="244">
        <v>0.53044870811775058</v>
      </c>
      <c r="F45" s="244">
        <v>0.2624015842208326</v>
      </c>
      <c r="G45" s="48"/>
    </row>
    <row r="46" spans="1:7">
      <c r="A46" s="48"/>
      <c r="B46" s="48"/>
      <c r="C46" s="48"/>
      <c r="D46" s="48"/>
      <c r="E46" s="48"/>
      <c r="F46" s="48"/>
      <c r="G46" s="48"/>
    </row>
    <row r="47" spans="1:7">
      <c r="A47" s="48"/>
      <c r="B47" s="48"/>
      <c r="C47" s="48"/>
      <c r="D47" s="48"/>
      <c r="E47" s="48"/>
      <c r="F47" s="48"/>
      <c r="G47" s="48"/>
    </row>
    <row r="48" spans="1:7">
      <c r="A48" s="243" t="s">
        <v>198</v>
      </c>
      <c r="B48" s="243" t="s">
        <v>564</v>
      </c>
      <c r="C48" s="243" t="s">
        <v>198</v>
      </c>
      <c r="D48" s="243" t="s">
        <v>666</v>
      </c>
      <c r="E48" s="243">
        <v>0.54115280145887157</v>
      </c>
      <c r="F48" s="243">
        <v>0.28125468536979126</v>
      </c>
      <c r="G48" s="48"/>
    </row>
    <row r="49" spans="1:12">
      <c r="A49" s="244" t="s">
        <v>198</v>
      </c>
      <c r="B49" s="244" t="s">
        <v>564</v>
      </c>
      <c r="C49" s="244"/>
      <c r="D49" s="244" t="s">
        <v>665</v>
      </c>
      <c r="E49" s="244">
        <v>0.64076182746286947</v>
      </c>
      <c r="F49" s="244">
        <v>0.21025451275746687</v>
      </c>
      <c r="G49" s="48"/>
    </row>
    <row r="50" spans="1:12">
      <c r="A50" s="48"/>
      <c r="B50" s="48"/>
      <c r="C50" s="48"/>
      <c r="D50" s="48"/>
      <c r="E50" s="48"/>
      <c r="F50" s="48"/>
      <c r="G50" s="48"/>
    </row>
    <row r="51" spans="1:12">
      <c r="A51" s="48"/>
      <c r="B51" s="48"/>
      <c r="C51" s="48"/>
      <c r="D51" s="48"/>
      <c r="E51" s="48"/>
      <c r="F51" s="48"/>
      <c r="G51" s="48"/>
    </row>
    <row r="52" spans="1:12">
      <c r="A52" s="243" t="s">
        <v>121</v>
      </c>
      <c r="B52" s="243" t="s">
        <v>571</v>
      </c>
      <c r="C52" s="243" t="s">
        <v>121</v>
      </c>
      <c r="D52" s="243" t="s">
        <v>666</v>
      </c>
      <c r="E52" s="243">
        <v>0.90561368645562612</v>
      </c>
      <c r="F52" s="243">
        <v>0</v>
      </c>
      <c r="G52" s="48"/>
      <c r="L52" s="55" t="s">
        <v>783</v>
      </c>
    </row>
    <row r="53" spans="1:12">
      <c r="A53" s="244" t="s">
        <v>121</v>
      </c>
      <c r="B53" s="244" t="s">
        <v>571</v>
      </c>
      <c r="C53" s="244"/>
      <c r="D53" s="244" t="s">
        <v>665</v>
      </c>
      <c r="E53" s="244">
        <v>0.84323197809195216</v>
      </c>
      <c r="F53" s="244">
        <v>0</v>
      </c>
      <c r="G53" s="48"/>
    </row>
    <row r="54" spans="1:12">
      <c r="A54" s="48"/>
      <c r="B54" s="48"/>
      <c r="C54" s="48"/>
      <c r="D54" s="48"/>
      <c r="E54" s="48"/>
      <c r="F54" s="48"/>
      <c r="G54" s="48"/>
    </row>
    <row r="55" spans="1:12">
      <c r="A55" s="48"/>
      <c r="B55" s="48"/>
      <c r="C55" s="48"/>
      <c r="D55" s="48"/>
      <c r="E55" s="48"/>
      <c r="F55" s="48"/>
      <c r="G55" s="48"/>
    </row>
    <row r="56" spans="1:12">
      <c r="A56" s="243" t="s">
        <v>226</v>
      </c>
      <c r="B56" s="243" t="s">
        <v>573</v>
      </c>
      <c r="C56" s="243" t="s">
        <v>226</v>
      </c>
      <c r="D56" s="243" t="s">
        <v>666</v>
      </c>
      <c r="E56" s="243">
        <v>0.8966934092754324</v>
      </c>
      <c r="F56" s="243">
        <v>0</v>
      </c>
      <c r="G56" s="48"/>
    </row>
    <row r="57" spans="1:12">
      <c r="A57" s="244" t="s">
        <v>226</v>
      </c>
      <c r="B57" s="244" t="s">
        <v>573</v>
      </c>
      <c r="C57" s="244"/>
      <c r="D57" s="244" t="s">
        <v>665</v>
      </c>
      <c r="E57" s="244">
        <v>0.92028684194381771</v>
      </c>
      <c r="F57" s="244">
        <v>0</v>
      </c>
      <c r="G57" s="48"/>
    </row>
    <row r="58" spans="1:12">
      <c r="A58" s="48"/>
      <c r="B58" s="48"/>
      <c r="C58" s="48"/>
      <c r="D58" s="48"/>
      <c r="E58" s="48"/>
      <c r="F58" s="48"/>
      <c r="G58" s="48"/>
    </row>
    <row r="59" spans="1:12">
      <c r="A59" s="48"/>
      <c r="B59" s="48"/>
      <c r="C59" s="48"/>
      <c r="D59" s="48"/>
      <c r="E59" s="48"/>
      <c r="F59" s="48"/>
      <c r="G59" s="48"/>
    </row>
    <row r="60" spans="1:12">
      <c r="A60" s="243" t="s">
        <v>142</v>
      </c>
      <c r="B60" s="243" t="s">
        <v>570</v>
      </c>
      <c r="C60" s="243" t="s">
        <v>142</v>
      </c>
      <c r="D60" s="243" t="s">
        <v>666</v>
      </c>
      <c r="E60" s="243">
        <v>0.62124604303079434</v>
      </c>
      <c r="F60" s="243">
        <v>0.29458469983598634</v>
      </c>
      <c r="G60" s="48"/>
    </row>
    <row r="61" spans="1:12">
      <c r="A61" s="244" t="s">
        <v>142</v>
      </c>
      <c r="B61" s="244" t="s">
        <v>570</v>
      </c>
      <c r="C61" s="244"/>
      <c r="D61" s="244" t="s">
        <v>665</v>
      </c>
      <c r="E61" s="244">
        <v>0.74336810213238358</v>
      </c>
      <c r="F61" s="244">
        <v>0.17094919065257597</v>
      </c>
      <c r="G61" s="48"/>
    </row>
    <row r="62" spans="1:12">
      <c r="A62" s="48"/>
      <c r="B62" s="48"/>
      <c r="C62" s="48"/>
      <c r="D62" s="48"/>
      <c r="E62" s="48"/>
      <c r="F62" s="48"/>
      <c r="G62" s="48"/>
    </row>
    <row r="63" spans="1:12">
      <c r="A63" s="48"/>
      <c r="B63" s="48"/>
      <c r="C63" s="48"/>
      <c r="D63" s="48"/>
      <c r="E63" s="48"/>
      <c r="F63" s="48"/>
      <c r="G63" s="48"/>
    </row>
    <row r="64" spans="1:12">
      <c r="A64" s="243" t="s">
        <v>429</v>
      </c>
      <c r="B64" s="243" t="s">
        <v>560</v>
      </c>
      <c r="C64" s="243" t="s">
        <v>429</v>
      </c>
      <c r="D64" s="243" t="s">
        <v>666</v>
      </c>
      <c r="E64" s="243">
        <v>0.24779116465304868</v>
      </c>
      <c r="F64" s="243">
        <v>0.68114244854369743</v>
      </c>
      <c r="G64" s="48"/>
    </row>
    <row r="65" spans="1:7">
      <c r="A65" s="244" t="s">
        <v>429</v>
      </c>
      <c r="B65" s="244" t="s">
        <v>560</v>
      </c>
      <c r="C65" s="244"/>
      <c r="D65" s="244" t="s">
        <v>665</v>
      </c>
      <c r="E65" s="244">
        <v>0.44987009602832279</v>
      </c>
      <c r="F65" s="244">
        <v>0.45058416551887198</v>
      </c>
      <c r="G65" s="48"/>
    </row>
    <row r="66" spans="1:7">
      <c r="A66" s="48"/>
      <c r="B66" s="48"/>
      <c r="C66" s="48"/>
      <c r="D66" s="48"/>
      <c r="E66" s="48"/>
      <c r="F66" s="48"/>
      <c r="G66" s="48"/>
    </row>
    <row r="67" spans="1:7">
      <c r="A67" s="48"/>
      <c r="B67" s="48"/>
      <c r="C67" s="48"/>
      <c r="D67" s="48"/>
      <c r="E67" s="48"/>
      <c r="F67" s="48"/>
      <c r="G67" s="48"/>
    </row>
    <row r="68" spans="1:7">
      <c r="A68" s="243" t="s">
        <v>135</v>
      </c>
      <c r="B68" s="243" t="s">
        <v>567</v>
      </c>
      <c r="C68" s="243" t="s">
        <v>135</v>
      </c>
      <c r="D68" s="243" t="s">
        <v>666</v>
      </c>
      <c r="E68" s="243">
        <v>0.91168978863400374</v>
      </c>
      <c r="F68" s="243">
        <v>0</v>
      </c>
      <c r="G68" s="48"/>
    </row>
    <row r="69" spans="1:7">
      <c r="A69" s="244" t="s">
        <v>135</v>
      </c>
      <c r="B69" s="244" t="s">
        <v>567</v>
      </c>
      <c r="C69" s="244"/>
      <c r="D69" s="244" t="s">
        <v>665</v>
      </c>
      <c r="E69" s="244">
        <v>0.93803767430917551</v>
      </c>
      <c r="F69" s="244">
        <v>0</v>
      </c>
      <c r="G69" s="48"/>
    </row>
    <row r="70" spans="1:7">
      <c r="A70" s="48"/>
      <c r="B70" s="48"/>
      <c r="C70" s="48"/>
      <c r="D70" s="48"/>
      <c r="E70" s="48"/>
      <c r="F70" s="48"/>
      <c r="G70" s="48"/>
    </row>
    <row r="71" spans="1:7">
      <c r="A71" s="48"/>
      <c r="B71" s="48"/>
      <c r="C71" s="48"/>
      <c r="D71" s="48"/>
      <c r="E71" s="48"/>
      <c r="F71" s="48"/>
      <c r="G71" s="48"/>
    </row>
    <row r="72" spans="1:7">
      <c r="A72" s="243" t="s">
        <v>379</v>
      </c>
      <c r="B72" s="243" t="s">
        <v>559</v>
      </c>
      <c r="C72" s="243" t="s">
        <v>379</v>
      </c>
      <c r="D72" s="243" t="s">
        <v>666</v>
      </c>
      <c r="E72" s="243">
        <v>0.94198740000000003</v>
      </c>
      <c r="F72" s="243">
        <v>0</v>
      </c>
      <c r="G72" s="48"/>
    </row>
    <row r="73" spans="1:7">
      <c r="A73" s="244" t="s">
        <v>379</v>
      </c>
      <c r="B73" s="244" t="s">
        <v>559</v>
      </c>
      <c r="C73" s="244"/>
      <c r="D73" s="244" t="s">
        <v>665</v>
      </c>
      <c r="E73" s="244">
        <v>0.93302839999999998</v>
      </c>
      <c r="F73" s="244">
        <v>0</v>
      </c>
      <c r="G73" s="48"/>
    </row>
    <row r="74" spans="1:7">
      <c r="A74" s="48"/>
      <c r="B74" s="48"/>
      <c r="C74" s="48"/>
      <c r="D74" s="48"/>
      <c r="E74" s="48"/>
      <c r="F74" s="48"/>
      <c r="G74" s="48"/>
    </row>
    <row r="75" spans="1:7">
      <c r="A75" s="48"/>
      <c r="B75" s="48"/>
      <c r="C75" s="48"/>
      <c r="D75" s="48"/>
      <c r="E75" s="48"/>
      <c r="F75" s="48"/>
      <c r="G75" s="48"/>
    </row>
    <row r="76" spans="1:7">
      <c r="A76" s="243" t="s">
        <v>377</v>
      </c>
      <c r="B76" s="243" t="s">
        <v>555</v>
      </c>
      <c r="C76" s="243" t="s">
        <v>377</v>
      </c>
      <c r="D76" s="243" t="s">
        <v>666</v>
      </c>
      <c r="E76" s="243">
        <v>0.48358254227336267</v>
      </c>
      <c r="F76" s="243">
        <v>0.48842209087419824</v>
      </c>
      <c r="G76" s="48"/>
    </row>
    <row r="77" spans="1:7">
      <c r="A77" s="244" t="s">
        <v>377</v>
      </c>
      <c r="B77" s="244" t="s">
        <v>555</v>
      </c>
      <c r="C77" s="244"/>
      <c r="D77" s="244" t="s">
        <v>665</v>
      </c>
      <c r="E77" s="244">
        <v>0.60018328423952338</v>
      </c>
      <c r="F77" s="244">
        <v>0.36580538312596833</v>
      </c>
      <c r="G77" s="48"/>
    </row>
    <row r="78" spans="1:7">
      <c r="A78" s="48"/>
      <c r="B78" s="48"/>
      <c r="C78" s="48"/>
      <c r="D78" s="48"/>
      <c r="E78" s="48"/>
      <c r="F78" s="48"/>
      <c r="G78" s="48"/>
    </row>
    <row r="79" spans="1:7">
      <c r="A79" s="48"/>
      <c r="B79" s="48"/>
      <c r="C79" s="48"/>
      <c r="D79" s="48"/>
      <c r="E79" s="48"/>
      <c r="F79" s="48"/>
      <c r="G79" s="48"/>
    </row>
    <row r="80" spans="1:7">
      <c r="A80" s="243" t="s">
        <v>128</v>
      </c>
      <c r="B80" s="243" t="s">
        <v>554</v>
      </c>
      <c r="C80" s="243" t="s">
        <v>128</v>
      </c>
      <c r="D80" s="243" t="s">
        <v>666</v>
      </c>
      <c r="E80" s="243">
        <v>0.25407493701877287</v>
      </c>
      <c r="F80" s="243">
        <v>0.73241563048810554</v>
      </c>
      <c r="G80" s="48"/>
    </row>
    <row r="81" spans="1:7">
      <c r="A81" s="244" t="s">
        <v>128</v>
      </c>
      <c r="B81" s="244" t="s">
        <v>554</v>
      </c>
      <c r="C81" s="244"/>
      <c r="D81" s="244" t="s">
        <v>665</v>
      </c>
      <c r="E81" s="244">
        <v>0.38107618821485661</v>
      </c>
      <c r="F81" s="244">
        <v>0.59819494570391596</v>
      </c>
      <c r="G81" s="48"/>
    </row>
    <row r="82" spans="1:7">
      <c r="A82" s="55"/>
      <c r="B82" s="55"/>
      <c r="C82" s="55"/>
      <c r="D82" s="55"/>
      <c r="E82" s="55"/>
      <c r="F82" s="55"/>
    </row>
    <row r="83" spans="1:7">
      <c r="A83" s="55"/>
      <c r="B83" s="55"/>
      <c r="C83" s="55"/>
      <c r="D83" s="55"/>
      <c r="E83" s="55"/>
      <c r="F83" s="55"/>
    </row>
    <row r="84" spans="1:7">
      <c r="B84" s="48"/>
      <c r="C84" s="48"/>
      <c r="D84" s="48"/>
      <c r="E84" s="48"/>
      <c r="F84" s="48"/>
    </row>
    <row r="85" spans="1:7">
      <c r="B85" s="48"/>
      <c r="C85" s="48"/>
      <c r="D85" s="48"/>
      <c r="E85" s="48"/>
      <c r="F85" s="48"/>
    </row>
    <row r="86" spans="1:7">
      <c r="B86" s="48"/>
      <c r="C86" s="48"/>
      <c r="D86" s="48"/>
      <c r="E86" s="48"/>
      <c r="F86" s="48"/>
    </row>
    <row r="87" spans="1:7">
      <c r="B87" s="48"/>
      <c r="C87" s="48"/>
      <c r="D87" s="48"/>
      <c r="E87" s="48"/>
      <c r="F87" s="48"/>
    </row>
    <row r="88" spans="1:7">
      <c r="B88" s="48"/>
      <c r="C88" s="48"/>
      <c r="D88" s="48"/>
      <c r="E88" s="48"/>
      <c r="F88" s="48"/>
    </row>
    <row r="89" spans="1:7">
      <c r="B89" s="48"/>
      <c r="C89" s="48"/>
      <c r="D89" s="48"/>
      <c r="E89" s="48"/>
      <c r="F89" s="48"/>
    </row>
    <row r="90" spans="1:7">
      <c r="B90" s="48"/>
      <c r="C90" s="48"/>
      <c r="D90" s="48"/>
      <c r="E90" s="48"/>
      <c r="F90" s="48"/>
    </row>
    <row r="91" spans="1:7">
      <c r="B91" s="48"/>
      <c r="C91" s="48"/>
      <c r="D91" s="48"/>
      <c r="E91" s="48"/>
      <c r="F91" s="48"/>
    </row>
    <row r="92" spans="1:7">
      <c r="B92" s="48"/>
      <c r="C92" s="48"/>
      <c r="D92" s="48"/>
      <c r="E92" s="48"/>
      <c r="F92" s="48"/>
    </row>
    <row r="93" spans="1:7">
      <c r="B93" s="48"/>
      <c r="C93" s="48"/>
      <c r="D93" s="48"/>
      <c r="E93" s="48"/>
      <c r="F93" s="48"/>
    </row>
    <row r="94" spans="1:7">
      <c r="B94" s="48"/>
      <c r="C94" s="48"/>
      <c r="D94" s="48"/>
      <c r="E94" s="48"/>
      <c r="F94" s="48"/>
    </row>
    <row r="95" spans="1:7">
      <c r="B95" s="48"/>
      <c r="C95" s="48"/>
      <c r="D95" s="48"/>
      <c r="E95" s="48"/>
      <c r="F95" s="48"/>
    </row>
    <row r="96" spans="1:7">
      <c r="B96" s="48"/>
      <c r="C96" s="48"/>
      <c r="D96" s="48"/>
      <c r="E96" s="48"/>
      <c r="F96" s="48"/>
    </row>
    <row r="97" spans="2:6">
      <c r="B97" s="48"/>
      <c r="C97" s="48"/>
      <c r="D97" s="48"/>
      <c r="E97" s="48"/>
      <c r="F97" s="48"/>
    </row>
    <row r="98" spans="2:6">
      <c r="B98" s="48"/>
      <c r="C98" s="48"/>
      <c r="D98" s="48"/>
      <c r="E98" s="48"/>
      <c r="F98" s="48"/>
    </row>
    <row r="99" spans="2:6">
      <c r="B99" s="48"/>
      <c r="C99" s="48"/>
      <c r="D99" s="48"/>
      <c r="E99" s="48"/>
      <c r="F99" s="48"/>
    </row>
    <row r="100" spans="2:6">
      <c r="B100" s="48"/>
      <c r="C100" s="48"/>
      <c r="D100" s="48"/>
      <c r="E100" s="48"/>
      <c r="F100" s="48"/>
    </row>
    <row r="101" spans="2:6">
      <c r="B101" s="48"/>
      <c r="C101" s="48"/>
      <c r="D101" s="48"/>
      <c r="E101" s="48"/>
      <c r="F101" s="48"/>
    </row>
    <row r="102" spans="2:6">
      <c r="B102" s="48"/>
      <c r="C102" s="48"/>
      <c r="D102" s="48"/>
      <c r="E102" s="48"/>
      <c r="F102" s="48"/>
    </row>
    <row r="103" spans="2:6">
      <c r="B103" s="48"/>
      <c r="C103" s="48"/>
      <c r="D103" s="48"/>
      <c r="E103" s="48"/>
      <c r="F103" s="48"/>
    </row>
    <row r="104" spans="2:6">
      <c r="B104" s="48"/>
      <c r="C104" s="48"/>
      <c r="D104" s="48"/>
      <c r="E104" s="48"/>
      <c r="F104" s="48"/>
    </row>
    <row r="105" spans="2:6">
      <c r="B105" s="48"/>
      <c r="C105" s="48"/>
      <c r="D105" s="48"/>
      <c r="E105" s="48"/>
      <c r="F105" s="48"/>
    </row>
    <row r="106" spans="2:6">
      <c r="B106" s="48"/>
      <c r="C106" s="48"/>
      <c r="D106" s="48"/>
      <c r="E106" s="48"/>
      <c r="F106" s="48"/>
    </row>
    <row r="107" spans="2:6">
      <c r="B107" s="48"/>
      <c r="C107" s="48"/>
      <c r="D107" s="48"/>
      <c r="E107" s="48"/>
      <c r="F107" s="48"/>
    </row>
    <row r="108" spans="2:6">
      <c r="B108" s="48"/>
      <c r="C108" s="48"/>
      <c r="D108" s="48"/>
      <c r="E108" s="48"/>
      <c r="F108" s="48"/>
    </row>
    <row r="109" spans="2:6">
      <c r="B109" s="48"/>
      <c r="C109" s="48"/>
      <c r="D109" s="48"/>
      <c r="E109" s="48"/>
      <c r="F109" s="48"/>
    </row>
    <row r="110" spans="2:6">
      <c r="B110" s="48"/>
      <c r="C110" s="48"/>
      <c r="D110" s="48"/>
      <c r="E110" s="48"/>
      <c r="F110" s="48"/>
    </row>
    <row r="111" spans="2:6">
      <c r="B111" s="48"/>
      <c r="C111" s="48"/>
      <c r="D111" s="48"/>
      <c r="E111" s="48"/>
      <c r="F111" s="48"/>
    </row>
    <row r="112" spans="2:6">
      <c r="B112" s="48"/>
      <c r="C112" s="48"/>
      <c r="D112" s="48"/>
      <c r="E112" s="48"/>
      <c r="F112" s="48"/>
    </row>
    <row r="113" spans="2:6">
      <c r="B113" s="48"/>
      <c r="C113" s="48"/>
      <c r="D113" s="48"/>
      <c r="E113" s="48"/>
      <c r="F113" s="48"/>
    </row>
    <row r="114" spans="2:6">
      <c r="B114" s="48"/>
      <c r="C114" s="48"/>
      <c r="D114" s="48"/>
      <c r="E114" s="48"/>
      <c r="F114" s="48"/>
    </row>
    <row r="115" spans="2:6">
      <c r="B115" s="48"/>
      <c r="C115" s="48"/>
      <c r="D115" s="48"/>
      <c r="E115" s="48"/>
      <c r="F115" s="48"/>
    </row>
    <row r="116" spans="2:6">
      <c r="B116" s="48"/>
      <c r="C116" s="48"/>
      <c r="D116" s="48"/>
      <c r="E116" s="48"/>
      <c r="F116" s="48"/>
    </row>
    <row r="117" spans="2:6">
      <c r="B117" s="48"/>
      <c r="C117" s="48"/>
      <c r="D117" s="48"/>
      <c r="E117" s="48"/>
      <c r="F117" s="48"/>
    </row>
    <row r="118" spans="2:6">
      <c r="B118" s="48"/>
      <c r="C118" s="48"/>
      <c r="D118" s="48"/>
      <c r="E118" s="48"/>
      <c r="F118" s="48"/>
    </row>
    <row r="119" spans="2:6">
      <c r="B119" s="48"/>
      <c r="C119" s="48"/>
      <c r="D119" s="48"/>
      <c r="E119" s="48"/>
      <c r="F119" s="48"/>
    </row>
    <row r="120" spans="2:6">
      <c r="B120" s="48"/>
      <c r="C120" s="48"/>
      <c r="D120" s="48"/>
      <c r="E120" s="48"/>
      <c r="F120" s="48"/>
    </row>
    <row r="121" spans="2:6">
      <c r="B121" s="48"/>
      <c r="C121" s="48"/>
      <c r="D121" s="48"/>
      <c r="E121" s="48"/>
      <c r="F121" s="48"/>
    </row>
    <row r="122" spans="2:6">
      <c r="B122" s="48"/>
      <c r="C122" s="48"/>
      <c r="D122" s="48"/>
      <c r="E122" s="48"/>
      <c r="F122" s="48"/>
    </row>
    <row r="123" spans="2:6">
      <c r="B123" s="48"/>
      <c r="C123" s="48"/>
      <c r="D123" s="48"/>
      <c r="E123" s="48"/>
      <c r="F123" s="48"/>
    </row>
    <row r="124" spans="2:6">
      <c r="B124" s="48"/>
      <c r="C124" s="48"/>
      <c r="D124" s="48"/>
      <c r="E124" s="48"/>
      <c r="F124" s="48"/>
    </row>
    <row r="125" spans="2:6">
      <c r="B125" s="48"/>
      <c r="C125" s="48"/>
      <c r="D125" s="48"/>
      <c r="E125" s="48"/>
      <c r="F125" s="48"/>
    </row>
    <row r="126" spans="2:6">
      <c r="B126" s="48"/>
      <c r="C126" s="48"/>
      <c r="D126" s="48"/>
      <c r="E126" s="48"/>
      <c r="F126" s="48"/>
    </row>
    <row r="127" spans="2:6">
      <c r="B127" s="48"/>
      <c r="C127" s="48"/>
      <c r="D127" s="48"/>
      <c r="E127" s="48"/>
      <c r="F127" s="48"/>
    </row>
    <row r="128" spans="2:6">
      <c r="B128" s="48"/>
      <c r="C128" s="48"/>
      <c r="D128" s="48"/>
      <c r="E128" s="48"/>
      <c r="F128" s="48"/>
    </row>
    <row r="129" spans="2:6">
      <c r="B129" s="48"/>
      <c r="C129" s="48"/>
      <c r="D129" s="48"/>
      <c r="E129" s="48"/>
      <c r="F129" s="48"/>
    </row>
    <row r="130" spans="2:6">
      <c r="B130" s="48"/>
      <c r="C130" s="48"/>
      <c r="D130" s="48"/>
      <c r="E130" s="48"/>
      <c r="F130" s="48"/>
    </row>
    <row r="131" spans="2:6">
      <c r="B131" s="48"/>
      <c r="C131" s="48"/>
      <c r="D131" s="48"/>
      <c r="E131" s="48"/>
      <c r="F131" s="48"/>
    </row>
    <row r="132" spans="2:6">
      <c r="B132" s="48"/>
      <c r="C132" s="48"/>
      <c r="D132" s="48"/>
      <c r="E132" s="48"/>
      <c r="F132" s="48"/>
    </row>
    <row r="133" spans="2:6">
      <c r="B133" s="48"/>
      <c r="C133" s="48"/>
      <c r="D133" s="48"/>
      <c r="E133" s="48"/>
      <c r="F133" s="48"/>
    </row>
    <row r="134" spans="2:6">
      <c r="B134" s="48"/>
      <c r="C134" s="48"/>
      <c r="D134" s="48"/>
      <c r="E134" s="48"/>
      <c r="F134" s="48"/>
    </row>
    <row r="135" spans="2:6">
      <c r="B135" s="48"/>
      <c r="C135" s="48"/>
      <c r="D135" s="48"/>
      <c r="E135" s="48"/>
      <c r="F135" s="48"/>
    </row>
    <row r="136" spans="2:6">
      <c r="B136" s="48"/>
      <c r="C136" s="48"/>
      <c r="D136" s="48"/>
      <c r="E136" s="48"/>
      <c r="F136" s="48"/>
    </row>
    <row r="137" spans="2:6">
      <c r="B137" s="48"/>
      <c r="C137" s="48"/>
      <c r="D137" s="48"/>
      <c r="E137" s="48"/>
      <c r="F137" s="48"/>
    </row>
    <row r="138" spans="2:6">
      <c r="B138" s="48"/>
      <c r="C138" s="48"/>
      <c r="D138" s="48"/>
      <c r="E138" s="48"/>
      <c r="F138" s="48"/>
    </row>
    <row r="139" spans="2:6">
      <c r="B139" s="48"/>
      <c r="C139" s="48"/>
      <c r="D139" s="48"/>
      <c r="E139" s="48"/>
      <c r="F139" s="48"/>
    </row>
    <row r="140" spans="2:6">
      <c r="B140" s="48"/>
      <c r="C140" s="48"/>
      <c r="D140" s="48"/>
      <c r="E140" s="48"/>
      <c r="F140" s="48"/>
    </row>
    <row r="141" spans="2:6">
      <c r="B141" s="48"/>
      <c r="C141" s="48"/>
      <c r="D141" s="48"/>
      <c r="E141" s="48"/>
      <c r="F141" s="48"/>
    </row>
    <row r="142" spans="2:6">
      <c r="B142" s="48"/>
      <c r="C142" s="48"/>
      <c r="D142" s="48"/>
      <c r="E142" s="48"/>
      <c r="F142" s="48"/>
    </row>
    <row r="143" spans="2:6">
      <c r="B143" s="48"/>
      <c r="C143" s="48"/>
      <c r="D143" s="48"/>
      <c r="E143" s="48"/>
      <c r="F143" s="48"/>
    </row>
    <row r="144" spans="2:6">
      <c r="B144" s="48"/>
      <c r="C144" s="48"/>
      <c r="D144" s="48"/>
      <c r="E144" s="48"/>
      <c r="F144" s="48"/>
    </row>
  </sheetData>
  <pageMargins left="0.7" right="0.7" top="0.75" bottom="0.75" header="0.3" footer="0.3"/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28EE3B-88C7-4BA4-BBB7-51D09EF9F357}">
  <sheetPr codeName="Sheet22"/>
  <dimension ref="A1:H28"/>
  <sheetViews>
    <sheetView zoomScale="70" zoomScaleNormal="70" workbookViewId="0">
      <selection activeCell="K38" sqref="K38"/>
    </sheetView>
  </sheetViews>
  <sheetFormatPr defaultColWidth="12" defaultRowHeight="12.75"/>
  <cols>
    <col min="1" max="1" width="12" style="503"/>
    <col min="2" max="2" width="21" style="513" customWidth="1"/>
    <col min="3" max="3" width="21.1640625" style="503" customWidth="1"/>
    <col min="4" max="16384" width="12" style="503"/>
  </cols>
  <sheetData>
    <row r="1" spans="1:6">
      <c r="A1" s="500" t="s">
        <v>784</v>
      </c>
      <c r="B1" s="501"/>
      <c r="C1" s="502"/>
      <c r="D1" s="502"/>
      <c r="E1" s="502"/>
      <c r="F1" s="502"/>
    </row>
    <row r="2" spans="1:6" ht="41.85" customHeight="1">
      <c r="A2" s="645" t="s">
        <v>785</v>
      </c>
      <c r="B2" s="645"/>
      <c r="C2" s="645"/>
      <c r="D2" s="502"/>
      <c r="E2" s="502"/>
      <c r="F2" s="502"/>
    </row>
    <row r="3" spans="1:6">
      <c r="A3" s="504" t="s">
        <v>277</v>
      </c>
      <c r="B3" s="505" t="s">
        <v>618</v>
      </c>
      <c r="C3" s="506" t="s">
        <v>786</v>
      </c>
      <c r="D3" s="507" t="s">
        <v>233</v>
      </c>
      <c r="E3" s="502"/>
      <c r="F3" s="502"/>
    </row>
    <row r="4" spans="1:6">
      <c r="A4" s="502" t="str">
        <f>VLOOKUP(B4,'F2.12'!$B$5:$C$30,2,FALSE)</f>
        <v>Guatemala</v>
      </c>
      <c r="B4" s="501" t="s">
        <v>549</v>
      </c>
      <c r="C4" s="508">
        <v>0.18665291368961334</v>
      </c>
      <c r="D4" s="509">
        <v>0.41900361839093658</v>
      </c>
      <c r="E4" s="502"/>
      <c r="F4" s="502"/>
    </row>
    <row r="5" spans="1:6">
      <c r="A5" s="502" t="str">
        <f>VLOOKUP(B5,'F2.12'!$B$5:$C$30,2,FALSE)</f>
        <v>Bolivia</v>
      </c>
      <c r="B5" s="501" t="s">
        <v>554</v>
      </c>
      <c r="C5" s="508">
        <v>0.1867453008890152</v>
      </c>
      <c r="D5" s="509">
        <v>0.41900361839093658</v>
      </c>
      <c r="E5" s="502"/>
      <c r="F5" s="502"/>
    </row>
    <row r="6" spans="1:6">
      <c r="A6" s="502" t="str">
        <f>VLOOKUP(B6,'F2.12'!$B$5:$C$30,2,FALSE)</f>
        <v>Peru</v>
      </c>
      <c r="B6" s="501" t="s">
        <v>563</v>
      </c>
      <c r="C6" s="508">
        <v>0.18682695925235748</v>
      </c>
      <c r="D6" s="509">
        <v>0.41900361839093658</v>
      </c>
      <c r="E6" s="502"/>
      <c r="F6" s="502"/>
    </row>
    <row r="7" spans="1:6">
      <c r="A7" s="502" t="str">
        <f>VLOOKUP(B7,'F2.12'!$B$5:$C$30,2,FALSE)</f>
        <v>Venezuela</v>
      </c>
      <c r="B7" s="501" t="s">
        <v>559</v>
      </c>
      <c r="C7" s="508">
        <v>0.19141823053359985</v>
      </c>
      <c r="D7" s="509">
        <v>0.41900361839093658</v>
      </c>
      <c r="E7" s="502"/>
      <c r="F7" s="502"/>
    </row>
    <row r="8" spans="1:6">
      <c r="A8" s="502" t="str">
        <f>VLOOKUP(B8,'F2.12'!$B$5:$C$30,2,FALSE)</f>
        <v>Honduras</v>
      </c>
      <c r="B8" s="501" t="s">
        <v>550</v>
      </c>
      <c r="C8" s="508">
        <v>0.19239978492259979</v>
      </c>
      <c r="D8" s="509">
        <v>0.41900361839093658</v>
      </c>
      <c r="E8" s="502"/>
      <c r="F8" s="502"/>
    </row>
    <row r="9" spans="1:6">
      <c r="A9" s="502" t="str">
        <f>VLOOKUP(B9,'F2.12'!$B$5:$C$30,2,FALSE)</f>
        <v>Paraguay</v>
      </c>
      <c r="B9" s="501" t="s">
        <v>553</v>
      </c>
      <c r="C9" s="508">
        <v>0.24467363953590393</v>
      </c>
      <c r="D9" s="509">
        <v>0.41900361839093658</v>
      </c>
      <c r="E9" s="502"/>
      <c r="F9" s="502"/>
    </row>
    <row r="10" spans="1:6">
      <c r="A10" s="502" t="str">
        <f>VLOOKUP(B10,'F2.12'!$B$5:$C$30,2,FALSE)</f>
        <v>El Salvador</v>
      </c>
      <c r="B10" s="501" t="s">
        <v>562</v>
      </c>
      <c r="C10" s="508">
        <v>0.27038508653640747</v>
      </c>
      <c r="D10" s="509">
        <v>0.41900361839093658</v>
      </c>
      <c r="E10" s="502"/>
      <c r="F10" s="502"/>
    </row>
    <row r="11" spans="1:6">
      <c r="A11" s="502" t="str">
        <f>VLOOKUP(B11,'F2.12'!$B$5:$C$30,2,FALSE)</f>
        <v>Nicaragua</v>
      </c>
      <c r="B11" s="501" t="s">
        <v>552</v>
      </c>
      <c r="C11" s="508">
        <v>0.27433639764785767</v>
      </c>
      <c r="D11" s="509">
        <v>0.41900361839093658</v>
      </c>
      <c r="E11" s="502"/>
      <c r="F11" s="502"/>
    </row>
    <row r="12" spans="1:6">
      <c r="A12" s="502" t="str">
        <f>VLOOKUP(B12,'F2.12'!$B$5:$C$30,2,FALSE)</f>
        <v>Mexico</v>
      </c>
      <c r="B12" s="501" t="s">
        <v>556</v>
      </c>
      <c r="C12" s="508">
        <v>0.30247721076011658</v>
      </c>
      <c r="D12" s="509">
        <v>0.41900361839093658</v>
      </c>
      <c r="E12" s="502"/>
      <c r="F12" s="502"/>
    </row>
    <row r="13" spans="1:6">
      <c r="A13" s="502" t="str">
        <f>VLOOKUP(B13,'F2.12'!$B$5:$C$30,2,FALSE)</f>
        <v>Ecuador</v>
      </c>
      <c r="B13" s="501" t="s">
        <v>558</v>
      </c>
      <c r="C13" s="508">
        <v>0.3572026789188385</v>
      </c>
      <c r="D13" s="509">
        <v>0.41900361839093658</v>
      </c>
      <c r="E13" s="502"/>
      <c r="F13" s="502"/>
    </row>
    <row r="14" spans="1:6">
      <c r="A14" s="502" t="str">
        <f>VLOOKUP(B14,'F2.12'!$B$5:$C$30,2,FALSE)</f>
        <v>Colombia</v>
      </c>
      <c r="B14" s="501" t="s">
        <v>565</v>
      </c>
      <c r="C14" s="508">
        <v>0.39138501882553101</v>
      </c>
      <c r="D14" s="509">
        <v>0.41900361839093658</v>
      </c>
      <c r="E14" s="502"/>
      <c r="F14" s="502"/>
    </row>
    <row r="15" spans="1:6">
      <c r="A15" s="502" t="str">
        <f>VLOOKUP(B15,'F2.12'!$B$5:$C$30,2,FALSE)</f>
        <v>Dominican Republic</v>
      </c>
      <c r="B15" s="501" t="s">
        <v>557</v>
      </c>
      <c r="C15" s="508">
        <v>0.49467706680297802</v>
      </c>
      <c r="D15" s="509">
        <v>0.41900361839093658</v>
      </c>
      <c r="E15" s="502"/>
      <c r="F15" s="502"/>
    </row>
    <row r="16" spans="1:6">
      <c r="A16" s="502" t="str">
        <f>VLOOKUP(B16,'F2.12'!$B$5:$C$30,2,FALSE)</f>
        <v>Argentina</v>
      </c>
      <c r="B16" s="501" t="s">
        <v>571</v>
      </c>
      <c r="C16" s="508">
        <v>0.49878710508346558</v>
      </c>
      <c r="D16" s="509">
        <v>0.41900361839093658</v>
      </c>
      <c r="E16" s="502"/>
      <c r="F16" s="502"/>
    </row>
    <row r="17" spans="1:8">
      <c r="A17" s="502" t="str">
        <f>VLOOKUP(B17,'F2.12'!$B$5:$C$30,2,FALSE)</f>
        <v>Panama</v>
      </c>
      <c r="B17" s="501" t="s">
        <v>564</v>
      </c>
      <c r="C17" s="508">
        <v>0.52024400234222412</v>
      </c>
      <c r="D17" s="509">
        <v>0.41900361839093658</v>
      </c>
      <c r="E17" s="502"/>
      <c r="F17" s="502"/>
    </row>
    <row r="18" spans="1:8">
      <c r="A18" s="502" t="str">
        <f>VLOOKUP(B18,'F2.12'!$B$5:$C$30,2,FALSE)</f>
        <v>Brazil</v>
      </c>
      <c r="B18" s="501" t="s">
        <v>567</v>
      </c>
      <c r="C18" s="508">
        <v>0.65444380044937134</v>
      </c>
      <c r="D18" s="509">
        <v>0.41900361839093658</v>
      </c>
      <c r="E18" s="502"/>
      <c r="F18" s="502"/>
    </row>
    <row r="19" spans="1:8">
      <c r="A19" s="502" t="str">
        <f>VLOOKUP(B19,'F2.12'!$B$5:$C$30,2,FALSE)</f>
        <v>Costa Rica</v>
      </c>
      <c r="B19" s="501" t="s">
        <v>568</v>
      </c>
      <c r="C19" s="508">
        <v>0.66379356384277344</v>
      </c>
      <c r="D19" s="509">
        <v>0.41900361839093658</v>
      </c>
      <c r="E19" s="502"/>
      <c r="F19" s="502"/>
    </row>
    <row r="20" spans="1:8">
      <c r="A20" s="502" t="str">
        <f>VLOOKUP(B20,'F2.12'!$B$5:$C$30,2,FALSE)</f>
        <v>Chile</v>
      </c>
      <c r="B20" s="501" t="s">
        <v>570</v>
      </c>
      <c r="C20" s="508">
        <v>0.68588179349899292</v>
      </c>
      <c r="D20" s="509">
        <v>0.41900361839093658</v>
      </c>
      <c r="E20" s="502"/>
      <c r="F20" s="502"/>
    </row>
    <row r="21" spans="1:8">
      <c r="A21" s="502" t="str">
        <f>VLOOKUP(B21,'F2.12'!$B$5:$C$30,2,FALSE)</f>
        <v>Uruguay</v>
      </c>
      <c r="B21" s="501" t="s">
        <v>573</v>
      </c>
      <c r="C21" s="508">
        <v>0.79188358783721924</v>
      </c>
      <c r="D21" s="509">
        <v>0.41900361839093658</v>
      </c>
      <c r="E21" s="502"/>
      <c r="F21" s="502"/>
    </row>
    <row r="22" spans="1:8">
      <c r="A22" s="502" t="str">
        <f>VLOOKUP(B22,'F2.12'!$B$5:$C$30,2,FALSE)</f>
        <v>Bahamas</v>
      </c>
      <c r="B22" s="501" t="s">
        <v>561</v>
      </c>
      <c r="C22" s="508">
        <v>0.86685460805892944</v>
      </c>
      <c r="D22" s="509">
        <v>0.41900361839093658</v>
      </c>
      <c r="E22" s="502"/>
      <c r="F22" s="502"/>
    </row>
    <row r="23" spans="1:8">
      <c r="A23" s="510" t="s">
        <v>380</v>
      </c>
      <c r="B23" s="511" t="s">
        <v>787</v>
      </c>
      <c r="C23" s="512">
        <v>0.42</v>
      </c>
      <c r="D23" s="510"/>
      <c r="E23" s="502"/>
      <c r="F23" s="502"/>
    </row>
    <row r="24" spans="1:8" ht="98.1" customHeight="1">
      <c r="A24" s="646" t="s">
        <v>788</v>
      </c>
      <c r="B24" s="646"/>
      <c r="C24" s="646"/>
      <c r="D24" s="646"/>
      <c r="E24" s="502"/>
      <c r="F24" s="502"/>
    </row>
    <row r="26" spans="1:8">
      <c r="H26" s="514" t="s">
        <v>789</v>
      </c>
    </row>
    <row r="27" spans="1:8">
      <c r="H27" s="514" t="s">
        <v>790</v>
      </c>
    </row>
    <row r="28" spans="1:8">
      <c r="H28" s="514" t="s">
        <v>791</v>
      </c>
    </row>
  </sheetData>
  <mergeCells count="2">
    <mergeCell ref="A2:C2"/>
    <mergeCell ref="A24:D24"/>
  </mergeCells>
  <pageMargins left="0.7" right="0.7" top="0.75" bottom="0.75" header="0.3" footer="0.3"/>
  <drawing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FAE56F-41FD-4F36-B7B2-2BABE41EA44A}">
  <sheetPr codeName="Sheet23"/>
  <dimension ref="A1:AH39"/>
  <sheetViews>
    <sheetView zoomScale="98" zoomScaleNormal="98" workbookViewId="0">
      <selection activeCell="T53" sqref="T53"/>
    </sheetView>
  </sheetViews>
  <sheetFormatPr defaultColWidth="9.5" defaultRowHeight="11.25"/>
  <sheetData>
    <row r="1" spans="1:34" ht="12">
      <c r="B1" s="231" t="s">
        <v>792</v>
      </c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  <c r="AA1" s="56"/>
      <c r="AB1" s="56"/>
      <c r="AC1" s="56"/>
      <c r="AD1" s="56"/>
      <c r="AE1" s="56"/>
      <c r="AF1" s="56"/>
      <c r="AG1" s="56"/>
      <c r="AH1" s="56"/>
    </row>
    <row r="2" spans="1:34" ht="12">
      <c r="B2" s="231" t="s">
        <v>793</v>
      </c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  <c r="AC2" s="56"/>
      <c r="AD2" s="56"/>
      <c r="AE2" s="56"/>
      <c r="AF2" s="56"/>
      <c r="AG2" s="56"/>
      <c r="AH2" s="56"/>
    </row>
    <row r="3" spans="1:34" ht="12">
      <c r="A3" s="56"/>
      <c r="B3" s="649" t="s">
        <v>794</v>
      </c>
      <c r="C3" s="650" t="s">
        <v>604</v>
      </c>
      <c r="D3" s="647" t="s">
        <v>659</v>
      </c>
      <c r="E3" s="647"/>
      <c r="F3" s="647"/>
      <c r="G3" s="647"/>
      <c r="H3" s="647"/>
      <c r="I3" s="647"/>
      <c r="J3" s="647"/>
      <c r="K3" s="647"/>
      <c r="L3" s="647"/>
      <c r="M3" s="647"/>
      <c r="N3" s="647"/>
      <c r="O3" s="647"/>
      <c r="P3" s="647"/>
      <c r="Q3" s="647"/>
      <c r="R3" s="647"/>
      <c r="S3" s="647"/>
      <c r="T3" s="647"/>
      <c r="U3" s="647"/>
      <c r="V3" s="647"/>
      <c r="W3" s="647"/>
      <c r="X3" s="647"/>
      <c r="Y3" s="647"/>
      <c r="Z3" s="647"/>
      <c r="AA3" s="647"/>
      <c r="AB3" s="647"/>
      <c r="AC3" s="647"/>
      <c r="AD3" s="647"/>
      <c r="AE3" s="647"/>
      <c r="AF3" s="647"/>
      <c r="AG3" s="647"/>
      <c r="AH3" s="648"/>
    </row>
    <row r="4" spans="1:34" ht="12">
      <c r="A4" s="56"/>
      <c r="B4" s="649"/>
      <c r="C4" s="650"/>
      <c r="D4" s="249">
        <v>50</v>
      </c>
      <c r="E4" s="249">
        <v>51</v>
      </c>
      <c r="F4" s="249">
        <v>52</v>
      </c>
      <c r="G4" s="249">
        <v>53</v>
      </c>
      <c r="H4" s="249">
        <v>54</v>
      </c>
      <c r="I4" s="249">
        <v>55</v>
      </c>
      <c r="J4" s="249">
        <v>56</v>
      </c>
      <c r="K4" s="249">
        <v>57</v>
      </c>
      <c r="L4" s="249">
        <v>58</v>
      </c>
      <c r="M4" s="249">
        <v>59</v>
      </c>
      <c r="N4" s="249">
        <v>60</v>
      </c>
      <c r="O4" s="249">
        <v>61</v>
      </c>
      <c r="P4" s="249">
        <v>62</v>
      </c>
      <c r="Q4" s="249">
        <v>63</v>
      </c>
      <c r="R4" s="249">
        <v>64</v>
      </c>
      <c r="S4" s="249">
        <v>65</v>
      </c>
      <c r="T4" s="249">
        <v>66</v>
      </c>
      <c r="U4" s="249">
        <v>67</v>
      </c>
      <c r="V4" s="249">
        <v>68</v>
      </c>
      <c r="W4" s="249">
        <v>69</v>
      </c>
      <c r="X4" s="249">
        <v>70</v>
      </c>
      <c r="Y4" s="249">
        <v>71</v>
      </c>
      <c r="Z4" s="249">
        <v>72</v>
      </c>
      <c r="AA4" s="249">
        <v>73</v>
      </c>
      <c r="AB4" s="249">
        <v>74</v>
      </c>
      <c r="AC4" s="249">
        <v>75</v>
      </c>
      <c r="AD4" s="249">
        <v>76</v>
      </c>
      <c r="AE4" s="249">
        <v>77</v>
      </c>
      <c r="AF4" s="249">
        <v>78</v>
      </c>
      <c r="AG4" s="249">
        <v>79</v>
      </c>
      <c r="AH4" s="250">
        <v>80</v>
      </c>
    </row>
    <row r="5" spans="1:34" ht="12">
      <c r="A5" s="56"/>
      <c r="B5" s="56" t="s">
        <v>661</v>
      </c>
      <c r="C5" s="56">
        <v>2000</v>
      </c>
      <c r="D5" s="56">
        <v>0.50286769327467007</v>
      </c>
      <c r="E5" s="56">
        <v>0.53092111615332627</v>
      </c>
      <c r="F5" s="56">
        <v>0.57122125474436258</v>
      </c>
      <c r="G5" s="56">
        <v>0.49562779389851774</v>
      </c>
      <c r="H5" s="56">
        <v>0.39290200336377767</v>
      </c>
      <c r="I5" s="56">
        <v>0.45866895347768827</v>
      </c>
      <c r="J5" s="56">
        <v>0.45144572862254762</v>
      </c>
      <c r="K5" s="56">
        <v>0.42123046600028158</v>
      </c>
      <c r="L5" s="56">
        <v>0.4980663210729861</v>
      </c>
      <c r="M5" s="56">
        <v>0.39429718602198099</v>
      </c>
      <c r="N5" s="56">
        <v>0.32027317894191709</v>
      </c>
      <c r="O5" s="56">
        <v>0.41356421356421358</v>
      </c>
      <c r="P5" s="56">
        <v>0.38034376377258705</v>
      </c>
      <c r="Q5" s="56">
        <v>0.40874884151992585</v>
      </c>
      <c r="R5" s="56">
        <v>0.37313993922496164</v>
      </c>
      <c r="S5" s="56">
        <v>0.21842869657430034</v>
      </c>
      <c r="T5" s="56">
        <v>0.34499003442652654</v>
      </c>
      <c r="U5" s="56">
        <v>0.28194365664586879</v>
      </c>
      <c r="V5" s="56">
        <v>0.27758384668035591</v>
      </c>
      <c r="W5" s="56">
        <v>0.27313193958187454</v>
      </c>
      <c r="X5" s="56">
        <v>0.30381144844440267</v>
      </c>
      <c r="Y5" s="56">
        <v>0.1862004370902279</v>
      </c>
      <c r="Z5" s="56">
        <v>0.23442224966991779</v>
      </c>
      <c r="AA5" s="56">
        <v>0.20947741364038971</v>
      </c>
      <c r="AB5" s="56">
        <v>0.11049011177987962</v>
      </c>
      <c r="AC5" s="56">
        <v>0.18255553779766662</v>
      </c>
      <c r="AD5" s="56">
        <v>0.18025626092020966</v>
      </c>
      <c r="AE5" s="56">
        <v>6.8424437299035371E-2</v>
      </c>
      <c r="AF5" s="56">
        <v>0.10367521999556312</v>
      </c>
      <c r="AG5" s="56">
        <v>0.10918694259243225</v>
      </c>
      <c r="AH5" s="56">
        <v>8.6505695647940806E-2</v>
      </c>
    </row>
    <row r="6" spans="1:34" ht="12">
      <c r="A6" s="56"/>
      <c r="B6" s="56" t="s">
        <v>662</v>
      </c>
      <c r="C6" s="56">
        <v>2000</v>
      </c>
      <c r="D6" s="56">
        <v>2.5062853551225645E-2</v>
      </c>
      <c r="E6" s="56">
        <v>6.3604325576904513E-2</v>
      </c>
      <c r="F6" s="56">
        <v>8.8348802347462757E-2</v>
      </c>
      <c r="G6" s="56">
        <v>8.95419967061407E-2</v>
      </c>
      <c r="H6" s="56">
        <v>0.15100806880841369</v>
      </c>
      <c r="I6" s="56">
        <v>9.8695292640347917E-2</v>
      </c>
      <c r="J6" s="56">
        <v>0.10597211368403735</v>
      </c>
      <c r="K6" s="56">
        <v>5.8482331409263691E-2</v>
      </c>
      <c r="L6" s="56">
        <v>0.12764338023533284</v>
      </c>
      <c r="M6" s="56">
        <v>0.20116370070434517</v>
      </c>
      <c r="N6" s="56">
        <v>0.10930394394005599</v>
      </c>
      <c r="O6" s="56">
        <v>0.21462241462241463</v>
      </c>
      <c r="P6" s="56">
        <v>0.23090201263405319</v>
      </c>
      <c r="Q6" s="56">
        <v>0.1645227062094532</v>
      </c>
      <c r="R6" s="56">
        <v>0.19545127032361143</v>
      </c>
      <c r="S6" s="56">
        <v>0.2756927474756789</v>
      </c>
      <c r="T6" s="56">
        <v>0.15922268526907049</v>
      </c>
      <c r="U6" s="56">
        <v>0.19353374929098127</v>
      </c>
      <c r="V6" s="56">
        <v>0.30325119780971937</v>
      </c>
      <c r="W6" s="56">
        <v>0.4283284985495649</v>
      </c>
      <c r="X6" s="56">
        <v>0.131802801015133</v>
      </c>
      <c r="Y6" s="56">
        <v>0.26987199500468312</v>
      </c>
      <c r="Z6" s="56">
        <v>0.26432130840325396</v>
      </c>
      <c r="AA6" s="56">
        <v>0.12507908389219283</v>
      </c>
      <c r="AB6" s="56">
        <v>0.2360275150472915</v>
      </c>
      <c r="AC6" s="56">
        <v>0.38229183314687548</v>
      </c>
      <c r="AD6" s="56">
        <v>0.42758687633469228</v>
      </c>
      <c r="AE6" s="56">
        <v>0.21324758842443731</v>
      </c>
      <c r="AF6" s="56">
        <v>0.36966649412112695</v>
      </c>
      <c r="AG6" s="56">
        <v>0.26980690968915055</v>
      </c>
      <c r="AH6" s="56">
        <v>0.22987050920066207</v>
      </c>
    </row>
    <row r="7" spans="1:34" ht="12">
      <c r="A7" s="56"/>
      <c r="B7" s="56" t="s">
        <v>663</v>
      </c>
      <c r="C7" s="56">
        <v>2000</v>
      </c>
      <c r="D7" s="56">
        <v>9.3141106222501574E-2</v>
      </c>
      <c r="E7" s="56">
        <v>0.11709471854784204</v>
      </c>
      <c r="F7" s="56">
        <v>8.9385385768507006E-2</v>
      </c>
      <c r="G7" s="56">
        <v>0.11518704415339974</v>
      </c>
      <c r="H7" s="56">
        <v>0.12756807391794936</v>
      </c>
      <c r="I7" s="56">
        <v>0.12261492756730269</v>
      </c>
      <c r="J7" s="56">
        <v>9.0075268374943451E-2</v>
      </c>
      <c r="K7" s="56">
        <v>0.20422356750668733</v>
      </c>
      <c r="L7" s="56">
        <v>9.7794783181107542E-2</v>
      </c>
      <c r="M7" s="56">
        <v>0.15601075232229747</v>
      </c>
      <c r="N7" s="56">
        <v>0.12365878525998932</v>
      </c>
      <c r="O7" s="56">
        <v>0.10846560846560846</v>
      </c>
      <c r="P7" s="56">
        <v>0.12391655648597033</v>
      </c>
      <c r="Q7" s="56">
        <v>0.12570898980537534</v>
      </c>
      <c r="R7" s="56">
        <v>0.16114783371448263</v>
      </c>
      <c r="S7" s="56">
        <v>0.10565263497625524</v>
      </c>
      <c r="T7" s="56">
        <v>0.12420728392824787</v>
      </c>
      <c r="U7" s="56">
        <v>0.20778975231612781</v>
      </c>
      <c r="V7" s="56">
        <v>0.12707049965776865</v>
      </c>
      <c r="W7" s="56">
        <v>0.14084225267580275</v>
      </c>
      <c r="X7" s="56">
        <v>9.942193815208196E-2</v>
      </c>
      <c r="Y7" s="56">
        <v>0.25488604433343742</v>
      </c>
      <c r="Z7" s="56">
        <v>0.12066101622726692</v>
      </c>
      <c r="AA7" s="56">
        <v>0.11217259268632165</v>
      </c>
      <c r="AB7" s="56">
        <v>8.1562461614052326E-2</v>
      </c>
      <c r="AC7" s="56">
        <v>0.11375259709125779</v>
      </c>
      <c r="AD7" s="56">
        <v>0.13482818870122307</v>
      </c>
      <c r="AE7" s="56">
        <v>0.15369774919614149</v>
      </c>
      <c r="AF7" s="56">
        <v>0.17436959254603268</v>
      </c>
      <c r="AG7" s="56">
        <v>8.1392328340116026E-3</v>
      </c>
      <c r="AH7" s="56">
        <v>0.11211177100574433</v>
      </c>
    </row>
    <row r="8" spans="1:34" ht="12">
      <c r="A8" s="56"/>
      <c r="B8" s="56" t="s">
        <v>664</v>
      </c>
      <c r="C8" s="56">
        <v>2000</v>
      </c>
      <c r="D8" s="56">
        <v>0.37892834695160277</v>
      </c>
      <c r="E8" s="56">
        <v>0.28837983972192721</v>
      </c>
      <c r="F8" s="56">
        <v>0.25104455713966767</v>
      </c>
      <c r="G8" s="56">
        <v>0.29964316524194179</v>
      </c>
      <c r="H8" s="56">
        <v>0.32852185390985927</v>
      </c>
      <c r="I8" s="56">
        <v>0.32002082631466111</v>
      </c>
      <c r="J8" s="56">
        <v>0.35250688931847157</v>
      </c>
      <c r="K8" s="56">
        <v>0.31606363508376745</v>
      </c>
      <c r="L8" s="56">
        <v>0.2764955155105735</v>
      </c>
      <c r="M8" s="56">
        <v>0.24852836095137637</v>
      </c>
      <c r="N8" s="56">
        <v>0.44676409185803756</v>
      </c>
      <c r="O8" s="56">
        <v>0.26334776334776333</v>
      </c>
      <c r="P8" s="56">
        <v>0.26483766710738943</v>
      </c>
      <c r="Q8" s="56">
        <v>0.30101946246524558</v>
      </c>
      <c r="R8" s="56">
        <v>0.27026095673694434</v>
      </c>
      <c r="S8" s="56">
        <v>0.40022592097376553</v>
      </c>
      <c r="T8" s="56">
        <v>0.37157999637615508</v>
      </c>
      <c r="U8" s="56">
        <v>0.3167328417470221</v>
      </c>
      <c r="V8" s="56">
        <v>0.29209445585215604</v>
      </c>
      <c r="W8" s="56">
        <v>0.15769730919275782</v>
      </c>
      <c r="X8" s="56">
        <v>0.46496381238838236</v>
      </c>
      <c r="Y8" s="56">
        <v>0.28904152357165158</v>
      </c>
      <c r="Z8" s="56">
        <v>0.38059542569956128</v>
      </c>
      <c r="AA8" s="56">
        <v>0.55327090978109583</v>
      </c>
      <c r="AB8" s="56">
        <v>0.57191991155877653</v>
      </c>
      <c r="AC8" s="56">
        <v>0.32140003196420008</v>
      </c>
      <c r="AD8" s="56">
        <v>0.25732867404387499</v>
      </c>
      <c r="AE8" s="56">
        <v>0.56463022508038585</v>
      </c>
      <c r="AF8" s="56">
        <v>0.35228869333727725</v>
      </c>
      <c r="AG8" s="56">
        <v>0.61286691488440559</v>
      </c>
      <c r="AH8" s="56">
        <v>0.57151202414565283</v>
      </c>
    </row>
    <row r="9" spans="1:34" ht="12">
      <c r="A9" s="56"/>
      <c r="B9" s="252" t="s">
        <v>661</v>
      </c>
      <c r="C9" s="252">
        <v>2019</v>
      </c>
      <c r="D9" s="252">
        <v>0.62501793718053356</v>
      </c>
      <c r="E9" s="252">
        <v>0.6296675335021733</v>
      </c>
      <c r="F9" s="252">
        <v>0.59425664583590809</v>
      </c>
      <c r="G9" s="252">
        <v>0.65587577114425066</v>
      </c>
      <c r="H9" s="252">
        <v>0.60335831742945534</v>
      </c>
      <c r="I9" s="252">
        <v>0.62269136800171287</v>
      </c>
      <c r="J9" s="252">
        <v>0.6260908672226857</v>
      </c>
      <c r="K9" s="252">
        <v>0.50396880242952102</v>
      </c>
      <c r="L9" s="252">
        <v>0.609641696615291</v>
      </c>
      <c r="M9" s="252">
        <v>0.50922081117984919</v>
      </c>
      <c r="N9" s="252">
        <v>0.15020041191797603</v>
      </c>
      <c r="O9" s="252">
        <v>3.597555225635074E-2</v>
      </c>
      <c r="P9" s="252">
        <v>6.0308410640896024E-2</v>
      </c>
      <c r="Q9" s="252">
        <v>2.2711559209755532E-2</v>
      </c>
      <c r="R9" s="252">
        <v>3.3563802294012401E-2</v>
      </c>
      <c r="S9" s="252">
        <v>2.4549361170523767E-2</v>
      </c>
      <c r="T9" s="252">
        <v>1.1345735995820401E-2</v>
      </c>
      <c r="U9" s="252">
        <v>1.5375182821348359E-2</v>
      </c>
      <c r="V9" s="252">
        <v>3.4414999056851123E-2</v>
      </c>
      <c r="W9" s="252">
        <v>9.2531977993834651E-3</v>
      </c>
      <c r="X9" s="252">
        <v>6.2361212715943241E-3</v>
      </c>
      <c r="Y9" s="252">
        <v>0</v>
      </c>
      <c r="Z9" s="252">
        <v>1.5142398604444515E-2</v>
      </c>
      <c r="AA9" s="252">
        <v>4.3699439053065184E-3</v>
      </c>
      <c r="AB9" s="252">
        <v>1.1508284147936228E-2</v>
      </c>
      <c r="AC9" s="252">
        <v>2.6489395266807929E-2</v>
      </c>
      <c r="AD9" s="252">
        <v>9.3914896490180106E-3</v>
      </c>
      <c r="AE9" s="252">
        <v>1.1735443260626517E-2</v>
      </c>
      <c r="AF9" s="252">
        <v>0</v>
      </c>
      <c r="AG9" s="252">
        <v>4.8305142032611997E-3</v>
      </c>
      <c r="AH9" s="252">
        <v>2.7465462122456895E-2</v>
      </c>
    </row>
    <row r="10" spans="1:34" ht="12">
      <c r="A10" s="56"/>
      <c r="B10" s="56" t="s">
        <v>662</v>
      </c>
      <c r="C10" s="56">
        <v>2019</v>
      </c>
      <c r="D10" s="56">
        <v>3.9366145823735862E-2</v>
      </c>
      <c r="E10" s="56">
        <v>5.3970366330661233E-2</v>
      </c>
      <c r="F10" s="56">
        <v>4.0890190468285924E-2</v>
      </c>
      <c r="G10" s="56">
        <v>3.2487694433812046E-2</v>
      </c>
      <c r="H10" s="56">
        <v>4.750126550666231E-2</v>
      </c>
      <c r="I10" s="56">
        <v>5.8148202576662651E-2</v>
      </c>
      <c r="J10" s="56">
        <v>4.5167615527193186E-2</v>
      </c>
      <c r="K10" s="56">
        <v>8.8510690194249259E-2</v>
      </c>
      <c r="L10" s="56">
        <v>6.2304574644049301E-2</v>
      </c>
      <c r="M10" s="56">
        <v>8.5097814942794517E-2</v>
      </c>
      <c r="N10" s="56">
        <v>0.27169984412418124</v>
      </c>
      <c r="O10" s="56">
        <v>0.38272464891298091</v>
      </c>
      <c r="P10" s="56">
        <v>0.4546705089756225</v>
      </c>
      <c r="Q10" s="56">
        <v>0.49739979962637509</v>
      </c>
      <c r="R10" s="56">
        <v>0.39268325098165852</v>
      </c>
      <c r="S10" s="56">
        <v>0.46839492547612088</v>
      </c>
      <c r="T10" s="56">
        <v>0.5107013055886449</v>
      </c>
      <c r="U10" s="56">
        <v>0.50522747087822284</v>
      </c>
      <c r="V10" s="56">
        <v>0.51197922298636911</v>
      </c>
      <c r="W10" s="56">
        <v>0.52413321421588255</v>
      </c>
      <c r="X10" s="56">
        <v>0.53200920049560874</v>
      </c>
      <c r="Y10" s="56">
        <v>0.54041025475191029</v>
      </c>
      <c r="Z10" s="56">
        <v>0.50635954173937514</v>
      </c>
      <c r="AA10" s="56">
        <v>0.62820745465680472</v>
      </c>
      <c r="AB10" s="56">
        <v>0.55875286573470795</v>
      </c>
      <c r="AC10" s="56">
        <v>0.5981282732174551</v>
      </c>
      <c r="AD10" s="56">
        <v>0.66107037398735757</v>
      </c>
      <c r="AE10" s="56">
        <v>0.72270575780226509</v>
      </c>
      <c r="AF10" s="56">
        <v>0.66996004229360662</v>
      </c>
      <c r="AG10" s="56">
        <v>0.66562783345701193</v>
      </c>
      <c r="AH10" s="56">
        <v>0.73587009233783718</v>
      </c>
    </row>
    <row r="11" spans="1:34" ht="12">
      <c r="A11" s="56"/>
      <c r="B11" s="56" t="s">
        <v>663</v>
      </c>
      <c r="C11" s="56">
        <v>2019</v>
      </c>
      <c r="D11" s="56">
        <v>0.12978727724870415</v>
      </c>
      <c r="E11" s="56">
        <v>0.14467945869400684</v>
      </c>
      <c r="F11" s="56">
        <v>0.15491612594838222</v>
      </c>
      <c r="G11" s="56">
        <v>0.1346837030007699</v>
      </c>
      <c r="H11" s="56">
        <v>0.13957499749200292</v>
      </c>
      <c r="I11" s="56">
        <v>0.14489000545026806</v>
      </c>
      <c r="J11" s="56">
        <v>0.12756327962180616</v>
      </c>
      <c r="K11" s="56">
        <v>0.17953143220925102</v>
      </c>
      <c r="L11" s="56">
        <v>0.12262532161397105</v>
      </c>
      <c r="M11" s="56">
        <v>0.21789437370650402</v>
      </c>
      <c r="N11" s="56">
        <v>0.48789637168233679</v>
      </c>
      <c r="O11" s="56">
        <v>0.57305970675232154</v>
      </c>
      <c r="P11" s="56">
        <v>0.48502108038348152</v>
      </c>
      <c r="Q11" s="56">
        <v>0.47988864116386937</v>
      </c>
      <c r="R11" s="56">
        <v>0.54592115985722045</v>
      </c>
      <c r="S11" s="56">
        <v>0.50705571335335531</v>
      </c>
      <c r="T11" s="56">
        <v>0.47087634799608008</v>
      </c>
      <c r="U11" s="56">
        <v>0.47939734630042885</v>
      </c>
      <c r="V11" s="56">
        <v>0.4450058398419125</v>
      </c>
      <c r="W11" s="56">
        <v>0.44422949046280824</v>
      </c>
      <c r="X11" s="56">
        <v>0.45826569195328104</v>
      </c>
      <c r="Y11" s="56">
        <v>0.45958974524808971</v>
      </c>
      <c r="Z11" s="56">
        <v>0.46647993492755502</v>
      </c>
      <c r="AA11" s="56">
        <v>0.36127191457451524</v>
      </c>
      <c r="AB11" s="56">
        <v>0.42491773608677075</v>
      </c>
      <c r="AC11" s="56">
        <v>0.36471743169025961</v>
      </c>
      <c r="AD11" s="56">
        <v>0.32953813636362445</v>
      </c>
      <c r="AE11" s="56">
        <v>0.22056977143444931</v>
      </c>
      <c r="AF11" s="56">
        <v>0.33003995770639338</v>
      </c>
      <c r="AG11" s="56">
        <v>0.32954165233972682</v>
      </c>
      <c r="AH11" s="56">
        <v>0.23666444553970592</v>
      </c>
    </row>
    <row r="12" spans="1:34" ht="12">
      <c r="A12" s="56"/>
      <c r="B12" s="251" t="s">
        <v>664</v>
      </c>
      <c r="C12" s="251">
        <v>2019</v>
      </c>
      <c r="D12" s="251">
        <v>0.20582863974702645</v>
      </c>
      <c r="E12" s="251">
        <v>0.17168264147315859</v>
      </c>
      <c r="F12" s="251">
        <v>0.2099370377474237</v>
      </c>
      <c r="G12" s="251">
        <v>0.17695283142116736</v>
      </c>
      <c r="H12" s="251">
        <v>0.20956541957187941</v>
      </c>
      <c r="I12" s="251">
        <v>0.17427042397135645</v>
      </c>
      <c r="J12" s="251">
        <v>0.20117823762831499</v>
      </c>
      <c r="K12" s="251">
        <v>0.22798907516697875</v>
      </c>
      <c r="L12" s="251">
        <v>0.20542840712668867</v>
      </c>
      <c r="M12" s="251">
        <v>0.18778700017085231</v>
      </c>
      <c r="N12" s="251">
        <v>9.0203372275505955E-2</v>
      </c>
      <c r="O12" s="251">
        <v>8.2400920783467693E-3</v>
      </c>
      <c r="P12" s="251">
        <v>0</v>
      </c>
      <c r="Q12" s="251">
        <v>0</v>
      </c>
      <c r="R12" s="251">
        <v>2.7831786867108656E-2</v>
      </c>
      <c r="S12" s="251">
        <v>0</v>
      </c>
      <c r="T12" s="251">
        <v>7.0766104194546478E-3</v>
      </c>
      <c r="U12" s="251">
        <v>0</v>
      </c>
      <c r="V12" s="251">
        <v>8.5999381148672387E-3</v>
      </c>
      <c r="W12" s="251">
        <v>2.2384097521925703E-2</v>
      </c>
      <c r="X12" s="251">
        <v>3.4889862795158496E-3</v>
      </c>
      <c r="Y12" s="251">
        <v>0</v>
      </c>
      <c r="Z12" s="251">
        <v>1.201812472862536E-2</v>
      </c>
      <c r="AA12" s="251">
        <v>6.1506868633735019E-3</v>
      </c>
      <c r="AB12" s="251">
        <v>4.821114030585015E-3</v>
      </c>
      <c r="AC12" s="251">
        <v>1.0664899825477418E-2</v>
      </c>
      <c r="AD12" s="251">
        <v>0</v>
      </c>
      <c r="AE12" s="251">
        <v>4.4989027502659151E-2</v>
      </c>
      <c r="AF12" s="251">
        <v>0</v>
      </c>
      <c r="AG12" s="251">
        <v>0</v>
      </c>
      <c r="AH12" s="251">
        <v>0</v>
      </c>
    </row>
    <row r="39" spans="3:3">
      <c r="C39" s="55" t="s">
        <v>776</v>
      </c>
    </row>
  </sheetData>
  <mergeCells count="3">
    <mergeCell ref="D3:AH3"/>
    <mergeCell ref="B3:B4"/>
    <mergeCell ref="C3:C4"/>
  </mergeCells>
  <pageMargins left="0.7" right="0.7" top="0.75" bottom="0.75" header="0.3" footer="0.3"/>
  <pageSetup orientation="portrait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0A31AE-DC5B-2843-87CA-D6D9638B2470}">
  <sheetPr codeName="Sheet24"/>
  <dimension ref="C2:V38"/>
  <sheetViews>
    <sheetView zoomScale="75" zoomScaleNormal="85" workbookViewId="0">
      <selection activeCell="AG41" sqref="AG41"/>
    </sheetView>
  </sheetViews>
  <sheetFormatPr defaultColWidth="12" defaultRowHeight="11.25"/>
  <cols>
    <col min="5" max="5" width="17.1640625" customWidth="1"/>
    <col min="6" max="6" width="8.5" customWidth="1"/>
    <col min="7" max="10" width="15" customWidth="1"/>
    <col min="11" max="12" width="9" customWidth="1"/>
  </cols>
  <sheetData>
    <row r="2" spans="3:22" ht="12">
      <c r="C2" s="57" t="s">
        <v>795</v>
      </c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</row>
    <row r="3" spans="3:22" ht="12">
      <c r="C3" s="56"/>
      <c r="D3" s="651" t="s">
        <v>264</v>
      </c>
      <c r="E3" s="651"/>
      <c r="F3" s="651"/>
      <c r="G3" s="651"/>
      <c r="H3" s="651"/>
      <c r="I3" s="651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</row>
    <row r="4" spans="3:22" ht="12">
      <c r="C4" s="56"/>
      <c r="D4" s="255" t="s">
        <v>277</v>
      </c>
      <c r="E4" s="256" t="s">
        <v>618</v>
      </c>
      <c r="F4" s="256" t="s">
        <v>264</v>
      </c>
      <c r="G4" s="256" t="s">
        <v>119</v>
      </c>
      <c r="H4" s="256" t="s">
        <v>120</v>
      </c>
      <c r="I4" s="257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</row>
    <row r="5" spans="3:22" ht="12">
      <c r="C5" s="56"/>
      <c r="D5" s="58" t="s">
        <v>128</v>
      </c>
      <c r="E5" s="58" t="s">
        <v>554</v>
      </c>
      <c r="F5" s="58">
        <v>0.1868513334282321</v>
      </c>
      <c r="G5" s="58">
        <v>0.22541524366064503</v>
      </c>
      <c r="H5" s="58">
        <v>0.15563693548078558</v>
      </c>
      <c r="I5" s="58">
        <v>0.42461294634303298</v>
      </c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</row>
    <row r="6" spans="3:22" ht="12">
      <c r="C6" s="56"/>
      <c r="D6" s="58" t="s">
        <v>205</v>
      </c>
      <c r="E6" s="58" t="s">
        <v>563</v>
      </c>
      <c r="F6" s="58">
        <v>0.2120980914701216</v>
      </c>
      <c r="G6" s="58">
        <v>0.23746463579262483</v>
      </c>
      <c r="H6" s="58">
        <v>0.20111368484059469</v>
      </c>
      <c r="I6" s="58">
        <v>0.42461294634303276</v>
      </c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</row>
    <row r="7" spans="3:22" ht="12">
      <c r="C7" s="56"/>
      <c r="D7" s="58" t="s">
        <v>142</v>
      </c>
      <c r="E7" s="58" t="s">
        <v>570</v>
      </c>
      <c r="F7" s="58">
        <v>0.28365765555353001</v>
      </c>
      <c r="G7" s="58">
        <v>0.31500046214692895</v>
      </c>
      <c r="H7" s="58">
        <v>0.28077060655942915</v>
      </c>
      <c r="I7" s="58">
        <v>0.42461294634303276</v>
      </c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</row>
    <row r="8" spans="3:22" ht="12">
      <c r="C8" s="56"/>
      <c r="D8" s="58" t="s">
        <v>374</v>
      </c>
      <c r="E8" s="58" t="s">
        <v>560</v>
      </c>
      <c r="F8" s="58">
        <v>0.30449081138388762</v>
      </c>
      <c r="G8" s="58">
        <v>0.38215020397318861</v>
      </c>
      <c r="H8" s="58">
        <v>0.23737777545019997</v>
      </c>
      <c r="I8" s="58">
        <v>0.42461294634303276</v>
      </c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</row>
    <row r="9" spans="3:22" ht="12">
      <c r="C9" s="56"/>
      <c r="D9" s="58" t="s">
        <v>184</v>
      </c>
      <c r="E9" s="58" t="s">
        <v>556</v>
      </c>
      <c r="F9" s="58">
        <v>0.33435417990070149</v>
      </c>
      <c r="G9" s="58">
        <v>0.3801687008550439</v>
      </c>
      <c r="H9" s="58">
        <v>0.29793209293488426</v>
      </c>
      <c r="I9" s="58">
        <v>0.42461294634303276</v>
      </c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</row>
    <row r="10" spans="3:22" ht="12">
      <c r="C10" s="56"/>
      <c r="D10" s="58" t="s">
        <v>177</v>
      </c>
      <c r="E10" s="58" t="s">
        <v>549</v>
      </c>
      <c r="F10" s="58">
        <v>0.35093061424797162</v>
      </c>
      <c r="G10" s="58">
        <v>0.35972730045758855</v>
      </c>
      <c r="H10" s="58">
        <v>0.33491417861742501</v>
      </c>
      <c r="I10" s="58">
        <v>0.42461294634303276</v>
      </c>
      <c r="J10" s="56"/>
      <c r="K10" s="56"/>
      <c r="L10" s="56"/>
      <c r="M10" s="56"/>
      <c r="N10" s="56"/>
      <c r="O10" s="56"/>
      <c r="P10" s="56"/>
      <c r="Q10" s="56"/>
      <c r="R10" s="56"/>
      <c r="S10" s="56"/>
      <c r="T10" s="56"/>
      <c r="U10" s="56"/>
      <c r="V10" s="56"/>
    </row>
    <row r="11" spans="3:22" ht="12">
      <c r="C11" s="56"/>
      <c r="D11" s="58" t="s">
        <v>198</v>
      </c>
      <c r="E11" s="58" t="s">
        <v>564</v>
      </c>
      <c r="F11" s="58">
        <v>0.36314678459872568</v>
      </c>
      <c r="G11" s="58">
        <v>0.38464085024535255</v>
      </c>
      <c r="H11" s="58">
        <v>0.34115506446732291</v>
      </c>
      <c r="I11" s="58">
        <v>0.42461294634303276</v>
      </c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</row>
    <row r="12" spans="3:22" ht="12">
      <c r="C12" s="56"/>
      <c r="D12" s="58" t="s">
        <v>377</v>
      </c>
      <c r="E12" s="58" t="s">
        <v>555</v>
      </c>
      <c r="F12" s="58">
        <v>0.43015762470541635</v>
      </c>
      <c r="G12" s="58">
        <v>0.32037623151306049</v>
      </c>
      <c r="H12" s="58">
        <v>0.52677454954786518</v>
      </c>
      <c r="I12" s="58">
        <v>0.42461294634303276</v>
      </c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6"/>
    </row>
    <row r="13" spans="3:22" ht="12">
      <c r="C13" s="56"/>
      <c r="D13" s="58" t="s">
        <v>376</v>
      </c>
      <c r="E13" s="58" t="s">
        <v>550</v>
      </c>
      <c r="F13" s="58">
        <v>0.44405665619464862</v>
      </c>
      <c r="G13" s="58">
        <v>0.34803321954245559</v>
      </c>
      <c r="H13" s="58">
        <v>0.6302967771467779</v>
      </c>
      <c r="I13" s="58">
        <v>0.42461294634303276</v>
      </c>
      <c r="J13" s="56"/>
      <c r="K13" s="56"/>
      <c r="L13" s="56"/>
      <c r="M13" s="56"/>
      <c r="N13" s="56"/>
      <c r="O13" s="56"/>
      <c r="P13" s="56"/>
      <c r="Q13" s="56"/>
      <c r="R13" s="56"/>
      <c r="S13" s="56"/>
      <c r="T13" s="56"/>
      <c r="U13" s="56"/>
      <c r="V13" s="56"/>
    </row>
    <row r="14" spans="3:22" ht="12">
      <c r="C14" s="56"/>
      <c r="D14" s="58" t="s">
        <v>121</v>
      </c>
      <c r="E14" s="58" t="s">
        <v>571</v>
      </c>
      <c r="F14" s="58">
        <v>0.44685249568221586</v>
      </c>
      <c r="G14" s="58">
        <v>0.45249314583938421</v>
      </c>
      <c r="H14" s="58">
        <v>0.46501104468771143</v>
      </c>
      <c r="I14" s="58">
        <v>0.42461294634303276</v>
      </c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</row>
    <row r="15" spans="3:22" ht="12">
      <c r="C15" s="56"/>
      <c r="D15" s="58" t="s">
        <v>163</v>
      </c>
      <c r="E15" s="58" t="s">
        <v>557</v>
      </c>
      <c r="F15" s="58">
        <v>0.48104419361363204</v>
      </c>
      <c r="G15" s="58">
        <v>0.53034040766092216</v>
      </c>
      <c r="H15" s="58">
        <v>0.41955243098958733</v>
      </c>
      <c r="I15" s="58">
        <v>0.42461294634303276</v>
      </c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56"/>
      <c r="V15" s="56"/>
    </row>
    <row r="16" spans="3:22" ht="12">
      <c r="C16" s="56"/>
      <c r="D16" s="58" t="s">
        <v>170</v>
      </c>
      <c r="E16" s="58" t="s">
        <v>558</v>
      </c>
      <c r="F16" s="58">
        <v>0.50052902357468232</v>
      </c>
      <c r="G16" s="58">
        <v>0.52329107683664833</v>
      </c>
      <c r="H16" s="58">
        <v>0.48714811171404587</v>
      </c>
      <c r="I16" s="58">
        <v>0.42461294634303276</v>
      </c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6"/>
      <c r="V16" s="56"/>
    </row>
    <row r="17" spans="3:22" ht="12">
      <c r="C17" s="56"/>
      <c r="D17" s="58" t="s">
        <v>212</v>
      </c>
      <c r="E17" s="58" t="s">
        <v>553</v>
      </c>
      <c r="F17" s="58">
        <v>0.50276710784269585</v>
      </c>
      <c r="G17" s="58">
        <v>0.63054530962112221</v>
      </c>
      <c r="H17" s="58">
        <v>0.35586738625547465</v>
      </c>
      <c r="I17" s="58">
        <v>0.42461294634303276</v>
      </c>
      <c r="J17" s="56"/>
      <c r="K17" s="56"/>
      <c r="L17" s="56"/>
      <c r="M17" s="56"/>
      <c r="N17" s="56"/>
      <c r="O17" s="56"/>
      <c r="P17" s="56"/>
      <c r="Q17" s="56"/>
      <c r="R17" s="56"/>
      <c r="S17" s="56"/>
      <c r="T17" s="56"/>
      <c r="U17" s="56"/>
      <c r="V17" s="56"/>
    </row>
    <row r="18" spans="3:22" ht="12">
      <c r="C18" s="56"/>
      <c r="D18" s="58" t="s">
        <v>149</v>
      </c>
      <c r="E18" s="58" t="s">
        <v>565</v>
      </c>
      <c r="F18" s="58">
        <v>0.53354311183769998</v>
      </c>
      <c r="G18" s="58">
        <v>0.64534666021844844</v>
      </c>
      <c r="H18" s="58">
        <v>0.44104611439398544</v>
      </c>
      <c r="I18" s="58">
        <v>0.42461294634303276</v>
      </c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56"/>
      <c r="U18" s="56"/>
      <c r="V18" s="56"/>
    </row>
    <row r="19" spans="3:22" ht="12">
      <c r="C19" s="56"/>
      <c r="D19" s="58" t="s">
        <v>156</v>
      </c>
      <c r="E19" s="58" t="s">
        <v>568</v>
      </c>
      <c r="F19" s="58">
        <v>0.53987154950648553</v>
      </c>
      <c r="G19" s="58">
        <v>0.56875869615981334</v>
      </c>
      <c r="H19" s="58">
        <v>0.50477497179520059</v>
      </c>
      <c r="I19" s="58">
        <v>0.42461294634303276</v>
      </c>
      <c r="J19" s="56"/>
      <c r="K19" s="56"/>
      <c r="L19" s="56"/>
      <c r="M19" s="56"/>
      <c r="N19" s="56"/>
      <c r="O19" s="56"/>
      <c r="P19" s="56"/>
      <c r="Q19" s="56"/>
      <c r="R19" s="56"/>
      <c r="S19" s="56"/>
      <c r="T19" s="56"/>
      <c r="U19" s="56"/>
      <c r="V19" s="56"/>
    </row>
    <row r="20" spans="3:22" ht="12">
      <c r="C20" s="56"/>
      <c r="D20" s="58" t="s">
        <v>226</v>
      </c>
      <c r="E20" s="58" t="s">
        <v>573</v>
      </c>
      <c r="F20" s="58">
        <v>0.54026306724269735</v>
      </c>
      <c r="G20" s="58">
        <v>0.51964797548169384</v>
      </c>
      <c r="H20" s="58">
        <v>0.59930445679622413</v>
      </c>
      <c r="I20" s="58">
        <v>0.42461294634303276</v>
      </c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56"/>
      <c r="U20" s="56"/>
      <c r="V20" s="56"/>
    </row>
    <row r="21" spans="3:22" ht="12">
      <c r="C21" s="56"/>
      <c r="D21" s="58" t="s">
        <v>135</v>
      </c>
      <c r="E21" s="58" t="s">
        <v>567</v>
      </c>
      <c r="F21" s="58">
        <v>0.54867695198473865</v>
      </c>
      <c r="G21" s="58">
        <v>0.51064779928605275</v>
      </c>
      <c r="H21" s="58">
        <v>0.64484757988599362</v>
      </c>
      <c r="I21" s="58">
        <v>0.42461294634303276</v>
      </c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56"/>
    </row>
    <row r="22" spans="3:22" ht="12">
      <c r="C22" s="56"/>
      <c r="D22" s="258" t="s">
        <v>219</v>
      </c>
      <c r="E22" s="258" t="s">
        <v>562</v>
      </c>
      <c r="F22" s="258">
        <v>0.63974178140650761</v>
      </c>
      <c r="G22" s="258">
        <v>0.6332651729625145</v>
      </c>
      <c r="H22" s="258">
        <v>0.65596370943876936</v>
      </c>
      <c r="I22" s="258">
        <v>0.42461294634303276</v>
      </c>
      <c r="J22" s="56"/>
      <c r="K22" s="56"/>
      <c r="L22" s="56"/>
      <c r="M22" s="56"/>
      <c r="N22" s="56"/>
      <c r="O22" s="56"/>
      <c r="P22" s="56"/>
      <c r="Q22" s="56"/>
      <c r="R22" s="56"/>
      <c r="S22" s="56"/>
      <c r="T22" s="56"/>
      <c r="U22" s="56"/>
      <c r="V22" s="56"/>
    </row>
    <row r="23" spans="3:22" ht="12">
      <c r="C23" s="56"/>
      <c r="D23" s="259" t="s">
        <v>796</v>
      </c>
      <c r="E23" s="259"/>
      <c r="F23" s="259"/>
      <c r="G23" s="259"/>
      <c r="H23" s="259">
        <f>AVERAGE(H5:H22)</f>
        <v>0.42108263727790418</v>
      </c>
      <c r="I23" s="259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6"/>
    </row>
    <row r="24" spans="3:22" ht="12">
      <c r="C24" s="56"/>
      <c r="D24" s="254"/>
      <c r="E24" s="254"/>
      <c r="F24" s="254"/>
      <c r="G24" s="254"/>
      <c r="H24" s="254"/>
      <c r="I24" s="254"/>
      <c r="J24" s="56"/>
      <c r="K24" s="56"/>
      <c r="L24" s="56"/>
      <c r="M24" s="56"/>
      <c r="N24" s="56"/>
      <c r="O24" s="56"/>
      <c r="P24" s="56"/>
      <c r="Q24" s="56"/>
      <c r="R24" s="56"/>
      <c r="S24" s="56"/>
      <c r="T24" s="56"/>
      <c r="U24" s="56"/>
      <c r="V24" s="56"/>
    </row>
    <row r="25" spans="3:22">
      <c r="D25" s="48"/>
      <c r="E25" s="48"/>
      <c r="F25" s="48"/>
      <c r="G25" s="48"/>
      <c r="H25" s="48"/>
      <c r="I25" s="48"/>
    </row>
    <row r="26" spans="3:22">
      <c r="D26" s="48"/>
      <c r="E26" s="48"/>
      <c r="F26" s="48"/>
      <c r="G26" s="48"/>
      <c r="H26" s="48"/>
      <c r="I26" s="48"/>
    </row>
    <row r="27" spans="3:22">
      <c r="D27" s="48"/>
      <c r="E27" s="48"/>
      <c r="F27" s="48"/>
      <c r="G27" s="48"/>
      <c r="H27" s="48"/>
      <c r="I27" s="48"/>
    </row>
    <row r="28" spans="3:22">
      <c r="D28" s="48"/>
      <c r="E28" s="48"/>
      <c r="F28" s="48"/>
      <c r="G28" s="48"/>
      <c r="H28" s="48"/>
      <c r="I28" s="48"/>
    </row>
    <row r="29" spans="3:22">
      <c r="D29" s="48"/>
      <c r="E29" s="48"/>
      <c r="F29" s="48"/>
      <c r="G29" s="48"/>
      <c r="H29" s="48"/>
      <c r="I29" s="48"/>
    </row>
    <row r="30" spans="3:22">
      <c r="D30" s="48"/>
      <c r="E30" s="48"/>
      <c r="F30" s="48"/>
      <c r="G30" s="48"/>
      <c r="H30" s="48"/>
      <c r="I30" s="48"/>
    </row>
    <row r="31" spans="3:22">
      <c r="D31" s="48"/>
      <c r="E31" s="48"/>
      <c r="F31" s="48"/>
      <c r="G31" s="48"/>
      <c r="H31" s="48"/>
      <c r="I31" s="48"/>
    </row>
    <row r="32" spans="3:22">
      <c r="D32" s="48"/>
      <c r="E32" s="48"/>
      <c r="F32" s="48"/>
      <c r="G32" s="48"/>
      <c r="H32" s="48"/>
      <c r="I32" s="48"/>
    </row>
    <row r="33" spans="4:11">
      <c r="D33" s="48"/>
      <c r="E33" s="48"/>
      <c r="F33" s="48"/>
      <c r="G33" s="48"/>
      <c r="H33" s="48"/>
      <c r="I33" s="48"/>
    </row>
    <row r="34" spans="4:11">
      <c r="D34" s="48"/>
      <c r="E34" s="48"/>
      <c r="F34" s="48"/>
      <c r="G34" s="48"/>
      <c r="H34" s="48"/>
      <c r="I34" s="48"/>
    </row>
    <row r="35" spans="4:11" ht="12">
      <c r="K35" s="254" t="s">
        <v>797</v>
      </c>
    </row>
    <row r="36" spans="4:11" ht="12">
      <c r="K36" s="254" t="s">
        <v>798</v>
      </c>
    </row>
    <row r="37" spans="4:11" ht="12">
      <c r="K37" s="254"/>
    </row>
    <row r="38" spans="4:11" ht="12">
      <c r="K38" s="254"/>
    </row>
  </sheetData>
  <mergeCells count="1">
    <mergeCell ref="D3:I3"/>
  </mergeCells>
  <pageMargins left="0.7" right="0.7" top="0.75" bottom="0.75" header="0.3" footer="0.3"/>
  <pageSetup orientation="portrait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FAAEAF-163D-DB4C-8CC1-D5AC1E23B7CC}">
  <sheetPr codeName="Sheet25"/>
  <dimension ref="A2:T41"/>
  <sheetViews>
    <sheetView zoomScale="75" zoomScaleNormal="85" workbookViewId="0">
      <selection activeCell="P36" sqref="P36"/>
    </sheetView>
  </sheetViews>
  <sheetFormatPr defaultColWidth="12" defaultRowHeight="11.25"/>
  <cols>
    <col min="5" max="5" width="17.1640625" customWidth="1"/>
    <col min="6" max="6" width="8.5" customWidth="1"/>
    <col min="7" max="7" width="23" bestFit="1" customWidth="1"/>
    <col min="8" max="8" width="15" customWidth="1"/>
    <col min="9" max="9" width="23.5" bestFit="1" customWidth="1"/>
    <col min="10" max="10" width="15" customWidth="1"/>
    <col min="11" max="12" width="9" customWidth="1"/>
  </cols>
  <sheetData>
    <row r="2" spans="1:20" ht="14.45" customHeight="1">
      <c r="A2" s="261" t="s">
        <v>799</v>
      </c>
      <c r="B2" s="261"/>
      <c r="C2" s="261"/>
      <c r="D2" s="261"/>
      <c r="E2" s="261"/>
      <c r="F2" s="261"/>
      <c r="G2" s="261"/>
      <c r="H2" s="261"/>
      <c r="I2" s="261"/>
      <c r="J2" s="261"/>
      <c r="K2" s="260"/>
      <c r="L2" s="260"/>
      <c r="M2" s="260"/>
      <c r="N2" s="260"/>
      <c r="O2" s="260"/>
      <c r="P2" s="260"/>
      <c r="Q2" s="260"/>
      <c r="R2" s="260"/>
      <c r="S2" s="260"/>
      <c r="T2" s="260"/>
    </row>
    <row r="3" spans="1:20" ht="53.1" customHeight="1">
      <c r="A3" s="263" t="s">
        <v>277</v>
      </c>
      <c r="B3" s="264" t="s">
        <v>800</v>
      </c>
      <c r="C3" s="264" t="s">
        <v>794</v>
      </c>
      <c r="D3" s="264" t="s">
        <v>618</v>
      </c>
      <c r="E3" s="264" t="s">
        <v>801</v>
      </c>
      <c r="F3" s="264"/>
      <c r="G3" s="264" t="s">
        <v>802</v>
      </c>
      <c r="H3" s="264" t="s">
        <v>803</v>
      </c>
      <c r="I3" s="264" t="s">
        <v>804</v>
      </c>
      <c r="J3" s="265" t="s">
        <v>805</v>
      </c>
    </row>
    <row r="4" spans="1:20" ht="12">
      <c r="A4" s="56" t="s">
        <v>379</v>
      </c>
      <c r="B4" s="56" t="s">
        <v>806</v>
      </c>
      <c r="C4" s="56" t="s">
        <v>807</v>
      </c>
      <c r="D4" s="56" t="s">
        <v>559</v>
      </c>
      <c r="E4" s="56" t="s">
        <v>808</v>
      </c>
      <c r="F4" s="60">
        <v>0.3</v>
      </c>
      <c r="G4" s="60">
        <v>0.3</v>
      </c>
      <c r="H4" s="60"/>
      <c r="I4" s="60">
        <v>0.64700000000000002</v>
      </c>
      <c r="J4" s="60">
        <v>0.39800000000000002</v>
      </c>
    </row>
    <row r="5" spans="1:20" ht="12">
      <c r="A5" s="56" t="s">
        <v>375</v>
      </c>
      <c r="B5" s="56" t="s">
        <v>809</v>
      </c>
      <c r="C5" s="56" t="s">
        <v>807</v>
      </c>
      <c r="D5" s="56" t="s">
        <v>548</v>
      </c>
      <c r="E5" s="56" t="s">
        <v>810</v>
      </c>
      <c r="F5" s="60">
        <v>0.31</v>
      </c>
      <c r="G5" s="60">
        <v>0.31</v>
      </c>
      <c r="H5" s="60"/>
      <c r="I5" s="60">
        <v>0.64700000000000002</v>
      </c>
      <c r="J5" s="60">
        <v>0.39800000000000002</v>
      </c>
    </row>
    <row r="6" spans="1:20" ht="12">
      <c r="A6" s="56" t="s">
        <v>128</v>
      </c>
      <c r="B6" s="56" t="s">
        <v>811</v>
      </c>
      <c r="C6" s="56" t="s">
        <v>812</v>
      </c>
      <c r="D6" s="56" t="s">
        <v>554</v>
      </c>
      <c r="E6" s="56" t="s">
        <v>813</v>
      </c>
      <c r="F6" s="60">
        <v>0.31</v>
      </c>
      <c r="G6" s="60"/>
      <c r="H6" s="60">
        <v>0.31</v>
      </c>
      <c r="I6" s="60">
        <v>0.64700000000000002</v>
      </c>
      <c r="J6" s="60">
        <v>0.39800000000000002</v>
      </c>
    </row>
    <row r="7" spans="1:20" ht="12">
      <c r="A7" s="56" t="s">
        <v>163</v>
      </c>
      <c r="B7" s="56" t="s">
        <v>814</v>
      </c>
      <c r="C7" s="56" t="s">
        <v>812</v>
      </c>
      <c r="D7" s="56" t="s">
        <v>557</v>
      </c>
      <c r="E7" s="56" t="s">
        <v>815</v>
      </c>
      <c r="F7" s="60">
        <v>0.36</v>
      </c>
      <c r="G7" s="60"/>
      <c r="H7" s="60">
        <v>0.36</v>
      </c>
      <c r="I7" s="60">
        <v>0.64700000000000002</v>
      </c>
      <c r="J7" s="60">
        <v>0.39800000000000002</v>
      </c>
    </row>
    <row r="8" spans="1:20" ht="12">
      <c r="A8" s="56" t="s">
        <v>142</v>
      </c>
      <c r="B8" s="56" t="s">
        <v>816</v>
      </c>
      <c r="C8" s="56" t="s">
        <v>812</v>
      </c>
      <c r="D8" s="56" t="s">
        <v>570</v>
      </c>
      <c r="E8" s="56" t="s">
        <v>817</v>
      </c>
      <c r="F8" s="60">
        <v>0.38</v>
      </c>
      <c r="G8" s="60"/>
      <c r="H8" s="60">
        <v>0.38</v>
      </c>
      <c r="I8" s="60">
        <v>0.64700000000000002</v>
      </c>
      <c r="J8" s="60">
        <v>0.39800000000000002</v>
      </c>
    </row>
    <row r="9" spans="1:20" ht="12">
      <c r="A9" s="56" t="s">
        <v>205</v>
      </c>
      <c r="B9" s="56" t="s">
        <v>818</v>
      </c>
      <c r="C9" s="56" t="s">
        <v>812</v>
      </c>
      <c r="D9" s="56" t="s">
        <v>563</v>
      </c>
      <c r="E9" s="56" t="s">
        <v>819</v>
      </c>
      <c r="F9" s="60">
        <v>0.38</v>
      </c>
      <c r="G9" s="60"/>
      <c r="H9" s="60">
        <v>0.38</v>
      </c>
      <c r="I9" s="60">
        <v>0.64700000000000002</v>
      </c>
      <c r="J9" s="60">
        <v>0.39800000000000002</v>
      </c>
    </row>
    <row r="10" spans="1:20" ht="12">
      <c r="A10" s="56" t="s">
        <v>298</v>
      </c>
      <c r="B10" s="56" t="s">
        <v>820</v>
      </c>
      <c r="C10" s="56" t="s">
        <v>807</v>
      </c>
      <c r="D10" s="56" t="s">
        <v>566</v>
      </c>
      <c r="E10" s="56" t="s">
        <v>821</v>
      </c>
      <c r="F10" s="60">
        <v>0.39</v>
      </c>
      <c r="G10" s="60">
        <v>0.39</v>
      </c>
      <c r="H10" s="60"/>
      <c r="I10" s="60">
        <v>0.64700000000000002</v>
      </c>
      <c r="J10" s="60">
        <v>0.39800000000000002</v>
      </c>
    </row>
    <row r="11" spans="1:20" ht="12">
      <c r="A11" s="56" t="s">
        <v>149</v>
      </c>
      <c r="B11" s="56" t="s">
        <v>822</v>
      </c>
      <c r="C11" s="56" t="s">
        <v>812</v>
      </c>
      <c r="D11" s="56" t="s">
        <v>565</v>
      </c>
      <c r="E11" s="56" t="s">
        <v>823</v>
      </c>
      <c r="F11" s="60">
        <v>0.44</v>
      </c>
      <c r="G11" s="60"/>
      <c r="H11" s="60">
        <v>0.44</v>
      </c>
      <c r="I11" s="60">
        <v>0.64700000000000002</v>
      </c>
      <c r="J11" s="60">
        <v>0.39800000000000002</v>
      </c>
    </row>
    <row r="12" spans="1:20" ht="12">
      <c r="A12" s="56" t="s">
        <v>184</v>
      </c>
      <c r="B12" s="56" t="s">
        <v>824</v>
      </c>
      <c r="C12" s="56" t="s">
        <v>812</v>
      </c>
      <c r="D12" s="56" t="s">
        <v>556</v>
      </c>
      <c r="E12" s="56" t="s">
        <v>825</v>
      </c>
      <c r="F12" s="60">
        <v>0.44</v>
      </c>
      <c r="G12" s="60"/>
      <c r="H12" s="60">
        <v>0.44</v>
      </c>
      <c r="I12" s="60">
        <v>0.64700000000000002</v>
      </c>
      <c r="J12" s="60">
        <v>0.39800000000000002</v>
      </c>
    </row>
    <row r="13" spans="1:20" ht="12">
      <c r="A13" s="56" t="s">
        <v>205</v>
      </c>
      <c r="B13" s="56" t="s">
        <v>826</v>
      </c>
      <c r="C13" s="56" t="s">
        <v>807</v>
      </c>
      <c r="D13" s="56" t="s">
        <v>563</v>
      </c>
      <c r="E13" s="56" t="s">
        <v>827</v>
      </c>
      <c r="F13" s="60">
        <v>0.47</v>
      </c>
      <c r="G13" s="60">
        <v>0.47</v>
      </c>
      <c r="H13" s="60"/>
      <c r="I13" s="60">
        <v>0.64700000000000002</v>
      </c>
      <c r="J13" s="60">
        <v>0.39800000000000002</v>
      </c>
    </row>
    <row r="14" spans="1:20" ht="12">
      <c r="A14" s="56" t="s">
        <v>828</v>
      </c>
      <c r="B14" s="56" t="s">
        <v>829</v>
      </c>
      <c r="C14" s="56" t="s">
        <v>807</v>
      </c>
      <c r="D14" s="56" t="s">
        <v>830</v>
      </c>
      <c r="E14" s="56" t="s">
        <v>831</v>
      </c>
      <c r="F14" s="60">
        <v>0.48</v>
      </c>
      <c r="G14" s="60">
        <v>0.48</v>
      </c>
      <c r="H14" s="60"/>
      <c r="I14" s="60">
        <v>0.64700000000000002</v>
      </c>
      <c r="J14" s="60">
        <v>0.39800000000000002</v>
      </c>
    </row>
    <row r="15" spans="1:20" ht="12">
      <c r="A15" s="56" t="s">
        <v>219</v>
      </c>
      <c r="B15" s="56" t="s">
        <v>832</v>
      </c>
      <c r="C15" s="56" t="s">
        <v>812</v>
      </c>
      <c r="D15" s="56" t="s">
        <v>562</v>
      </c>
      <c r="E15" s="56" t="s">
        <v>833</v>
      </c>
      <c r="F15" s="60">
        <v>0.48</v>
      </c>
      <c r="G15" s="60"/>
      <c r="H15" s="60">
        <v>0.48</v>
      </c>
      <c r="I15" s="60">
        <v>0.64700000000000002</v>
      </c>
      <c r="J15" s="60">
        <v>0.39800000000000002</v>
      </c>
    </row>
    <row r="16" spans="1:20" ht="12">
      <c r="A16" s="56" t="s">
        <v>135</v>
      </c>
      <c r="B16" s="56" t="s">
        <v>834</v>
      </c>
      <c r="C16" s="56" t="s">
        <v>835</v>
      </c>
      <c r="D16" s="56" t="s">
        <v>567</v>
      </c>
      <c r="E16" s="56" t="s">
        <v>836</v>
      </c>
      <c r="F16" s="60">
        <v>0.52</v>
      </c>
      <c r="G16" s="60">
        <v>0.52</v>
      </c>
      <c r="H16" s="60"/>
      <c r="I16" s="60">
        <v>0.64700000000000002</v>
      </c>
      <c r="J16" s="60">
        <v>0.39800000000000002</v>
      </c>
    </row>
    <row r="17" spans="1:13" ht="12">
      <c r="A17" s="56" t="s">
        <v>378</v>
      </c>
      <c r="B17" s="56" t="s">
        <v>837</v>
      </c>
      <c r="C17" s="56" t="s">
        <v>807</v>
      </c>
      <c r="D17" s="56" t="s">
        <v>569</v>
      </c>
      <c r="E17" s="56" t="s">
        <v>838</v>
      </c>
      <c r="F17" s="60">
        <v>0.56000000000000005</v>
      </c>
      <c r="G17" s="60">
        <v>0.56000000000000005</v>
      </c>
      <c r="H17" s="60"/>
      <c r="I17" s="60">
        <v>0.64700000000000002</v>
      </c>
      <c r="J17" s="60">
        <v>0.39800000000000002</v>
      </c>
    </row>
    <row r="18" spans="1:13" ht="12">
      <c r="A18" s="56" t="s">
        <v>295</v>
      </c>
      <c r="B18" s="56" t="s">
        <v>839</v>
      </c>
      <c r="C18" s="56" t="s">
        <v>807</v>
      </c>
      <c r="D18" s="56" t="s">
        <v>572</v>
      </c>
      <c r="E18" s="56" t="s">
        <v>840</v>
      </c>
      <c r="F18" s="60">
        <v>0.57999999999999996</v>
      </c>
      <c r="G18" s="60">
        <v>0.57999999999999996</v>
      </c>
      <c r="H18" s="60"/>
      <c r="I18" s="60">
        <v>0.64700000000000002</v>
      </c>
      <c r="J18" s="60">
        <v>0.39800000000000002</v>
      </c>
    </row>
    <row r="19" spans="1:13" ht="12">
      <c r="A19" s="56" t="s">
        <v>365</v>
      </c>
      <c r="B19" s="56" t="s">
        <v>841</v>
      </c>
      <c r="C19" s="56" t="s">
        <v>807</v>
      </c>
      <c r="D19" s="56" t="s">
        <v>561</v>
      </c>
      <c r="E19" s="56" t="s">
        <v>842</v>
      </c>
      <c r="F19" s="60">
        <v>0.57999999999999996</v>
      </c>
      <c r="G19" s="60">
        <v>0.57999999999999996</v>
      </c>
      <c r="H19" s="60"/>
      <c r="I19" s="60">
        <v>0.64700000000000002</v>
      </c>
      <c r="J19" s="60">
        <v>0.39800000000000002</v>
      </c>
    </row>
    <row r="20" spans="1:13" ht="12">
      <c r="A20" s="56" t="s">
        <v>177</v>
      </c>
      <c r="B20" s="56" t="s">
        <v>843</v>
      </c>
      <c r="C20" s="56" t="s">
        <v>807</v>
      </c>
      <c r="D20" s="56" t="s">
        <v>549</v>
      </c>
      <c r="E20" s="56" t="s">
        <v>844</v>
      </c>
      <c r="F20" s="60">
        <v>0.57999999999999996</v>
      </c>
      <c r="G20" s="60">
        <v>0.57999999999999996</v>
      </c>
      <c r="H20" s="60"/>
      <c r="I20" s="60">
        <v>0.64700000000000002</v>
      </c>
      <c r="J20" s="60">
        <v>0.39800000000000002</v>
      </c>
    </row>
    <row r="21" spans="1:13" ht="12">
      <c r="A21" s="56" t="s">
        <v>374</v>
      </c>
      <c r="B21" s="56" t="s">
        <v>845</v>
      </c>
      <c r="C21" s="56" t="s">
        <v>807</v>
      </c>
      <c r="D21" s="56" t="s">
        <v>560</v>
      </c>
      <c r="E21" s="56" t="s">
        <v>846</v>
      </c>
      <c r="F21" s="60">
        <v>0.59</v>
      </c>
      <c r="G21" s="60">
        <v>0.59</v>
      </c>
      <c r="H21" s="60"/>
      <c r="I21" s="60">
        <v>0.64700000000000002</v>
      </c>
      <c r="J21" s="60">
        <v>0.39800000000000002</v>
      </c>
    </row>
    <row r="22" spans="1:13" ht="12">
      <c r="A22" s="56" t="s">
        <v>296</v>
      </c>
      <c r="B22" s="56" t="s">
        <v>847</v>
      </c>
      <c r="C22" s="56" t="s">
        <v>807</v>
      </c>
      <c r="D22" s="56" t="s">
        <v>551</v>
      </c>
      <c r="E22" s="56" t="s">
        <v>848</v>
      </c>
      <c r="F22" s="60">
        <v>0.59</v>
      </c>
      <c r="G22" s="60">
        <v>0.59</v>
      </c>
      <c r="H22" s="60"/>
      <c r="I22" s="60">
        <v>0.64700000000000002</v>
      </c>
      <c r="J22" s="60">
        <v>0.39800000000000002</v>
      </c>
    </row>
    <row r="23" spans="1:13" ht="12">
      <c r="A23" s="56" t="s">
        <v>376</v>
      </c>
      <c r="B23" s="56" t="s">
        <v>849</v>
      </c>
      <c r="C23" s="56" t="s">
        <v>807</v>
      </c>
      <c r="D23" s="56" t="s">
        <v>550</v>
      </c>
      <c r="E23" s="56" t="s">
        <v>850</v>
      </c>
      <c r="F23" s="60">
        <v>0.68</v>
      </c>
      <c r="G23" s="60">
        <v>0.68</v>
      </c>
      <c r="H23" s="60"/>
      <c r="I23" s="60">
        <v>0.64700000000000002</v>
      </c>
      <c r="J23" s="60">
        <v>0.39800000000000002</v>
      </c>
    </row>
    <row r="24" spans="1:13" ht="12">
      <c r="A24" s="56" t="s">
        <v>377</v>
      </c>
      <c r="B24" s="56" t="s">
        <v>851</v>
      </c>
      <c r="C24" s="56" t="s">
        <v>807</v>
      </c>
      <c r="D24" s="56" t="s">
        <v>555</v>
      </c>
      <c r="E24" s="56" t="s">
        <v>852</v>
      </c>
      <c r="F24" s="60">
        <v>0.69</v>
      </c>
      <c r="G24" s="60">
        <v>0.69</v>
      </c>
      <c r="H24" s="60"/>
      <c r="I24" s="60">
        <v>0.64700000000000002</v>
      </c>
      <c r="J24" s="60">
        <v>0.39800000000000002</v>
      </c>
    </row>
    <row r="25" spans="1:13" ht="12">
      <c r="A25" s="56" t="s">
        <v>226</v>
      </c>
      <c r="B25" s="56" t="s">
        <v>853</v>
      </c>
      <c r="C25" s="56" t="s">
        <v>854</v>
      </c>
      <c r="D25" s="56" t="s">
        <v>573</v>
      </c>
      <c r="E25" s="56" t="s">
        <v>855</v>
      </c>
      <c r="F25" s="60">
        <v>0.72</v>
      </c>
      <c r="G25" s="60">
        <v>0.49</v>
      </c>
      <c r="H25" s="60">
        <v>0.23</v>
      </c>
      <c r="I25" s="60">
        <v>0.64700000000000002</v>
      </c>
      <c r="J25" s="60">
        <v>0.39800000000000002</v>
      </c>
    </row>
    <row r="26" spans="1:13" ht="12">
      <c r="A26" s="56" t="s">
        <v>149</v>
      </c>
      <c r="B26" s="56" t="s">
        <v>856</v>
      </c>
      <c r="C26" s="56" t="s">
        <v>807</v>
      </c>
      <c r="D26" s="56" t="s">
        <v>565</v>
      </c>
      <c r="E26" s="56" t="s">
        <v>857</v>
      </c>
      <c r="F26" s="60">
        <v>0.73</v>
      </c>
      <c r="G26" s="60">
        <v>0.73</v>
      </c>
      <c r="H26" s="60"/>
      <c r="I26" s="60">
        <v>0.64700000000000002</v>
      </c>
      <c r="J26" s="60">
        <v>0.39800000000000002</v>
      </c>
    </row>
    <row r="27" spans="1:13" ht="12">
      <c r="A27" s="56" t="s">
        <v>219</v>
      </c>
      <c r="B27" s="56" t="s">
        <v>858</v>
      </c>
      <c r="C27" s="56" t="s">
        <v>807</v>
      </c>
      <c r="D27" s="56" t="s">
        <v>562</v>
      </c>
      <c r="E27" s="56" t="s">
        <v>859</v>
      </c>
      <c r="F27" s="60">
        <v>0.75</v>
      </c>
      <c r="G27" s="60">
        <v>0.75</v>
      </c>
      <c r="H27" s="60"/>
      <c r="I27" s="60">
        <v>0.64700000000000002</v>
      </c>
      <c r="J27" s="60">
        <v>0.39800000000000002</v>
      </c>
    </row>
    <row r="28" spans="1:13" ht="12">
      <c r="A28" s="56" t="s">
        <v>191</v>
      </c>
      <c r="B28" s="56" t="s">
        <v>860</v>
      </c>
      <c r="C28" s="56" t="s">
        <v>807</v>
      </c>
      <c r="D28" s="56" t="s">
        <v>552</v>
      </c>
      <c r="E28" s="56" t="s">
        <v>861</v>
      </c>
      <c r="F28" s="60">
        <v>0.77</v>
      </c>
      <c r="G28" s="60">
        <v>0.77</v>
      </c>
      <c r="H28" s="60"/>
      <c r="I28" s="60">
        <v>0.64700000000000002</v>
      </c>
      <c r="J28" s="60">
        <v>0.39800000000000002</v>
      </c>
    </row>
    <row r="29" spans="1:13" ht="12">
      <c r="A29" s="56" t="s">
        <v>121</v>
      </c>
      <c r="B29" s="56" t="s">
        <v>862</v>
      </c>
      <c r="C29" s="56" t="s">
        <v>807</v>
      </c>
      <c r="D29" s="56" t="s">
        <v>571</v>
      </c>
      <c r="E29" s="56" t="s">
        <v>863</v>
      </c>
      <c r="F29" s="60">
        <v>0.8</v>
      </c>
      <c r="G29" s="60">
        <v>0.8</v>
      </c>
      <c r="H29" s="60"/>
      <c r="I29" s="60">
        <v>0.64700000000000002</v>
      </c>
      <c r="J29" s="60">
        <v>0.39800000000000002</v>
      </c>
    </row>
    <row r="30" spans="1:13" ht="12">
      <c r="A30" s="56" t="s">
        <v>135</v>
      </c>
      <c r="B30" s="56" t="s">
        <v>864</v>
      </c>
      <c r="C30" s="56" t="s">
        <v>865</v>
      </c>
      <c r="D30" s="56" t="s">
        <v>567</v>
      </c>
      <c r="E30" s="56" t="s">
        <v>866</v>
      </c>
      <c r="F30" s="60">
        <v>0.8</v>
      </c>
      <c r="G30" s="60">
        <v>0.8</v>
      </c>
      <c r="H30" s="60"/>
      <c r="I30" s="60">
        <v>0.64700000000000002</v>
      </c>
      <c r="J30" s="60">
        <v>0.39800000000000002</v>
      </c>
    </row>
    <row r="31" spans="1:13" ht="12">
      <c r="A31" s="56" t="s">
        <v>198</v>
      </c>
      <c r="B31" s="56" t="s">
        <v>867</v>
      </c>
      <c r="C31" s="56" t="s">
        <v>854</v>
      </c>
      <c r="D31" s="56" t="s">
        <v>564</v>
      </c>
      <c r="E31" s="56" t="s">
        <v>868</v>
      </c>
      <c r="F31" s="60">
        <v>0.88</v>
      </c>
      <c r="G31" s="60">
        <v>0.77</v>
      </c>
      <c r="H31" s="60">
        <v>0.11</v>
      </c>
      <c r="I31" s="60">
        <v>0.64700000000000002</v>
      </c>
      <c r="J31" s="60">
        <v>0.39800000000000002</v>
      </c>
    </row>
    <row r="32" spans="1:13" ht="12">
      <c r="A32" s="56" t="s">
        <v>156</v>
      </c>
      <c r="B32" s="56" t="s">
        <v>869</v>
      </c>
      <c r="C32" s="56" t="s">
        <v>854</v>
      </c>
      <c r="D32" s="56" t="s">
        <v>568</v>
      </c>
      <c r="E32" s="56" t="s">
        <v>870</v>
      </c>
      <c r="F32" s="60">
        <v>0.9</v>
      </c>
      <c r="G32" s="60">
        <v>0.75</v>
      </c>
      <c r="H32" s="60">
        <v>0.15</v>
      </c>
      <c r="I32" s="60">
        <v>0.64700000000000002</v>
      </c>
      <c r="J32" s="60">
        <v>0.39800000000000002</v>
      </c>
      <c r="M32" s="55" t="s">
        <v>871</v>
      </c>
    </row>
    <row r="33" spans="1:13" ht="12">
      <c r="A33" s="56" t="s">
        <v>170</v>
      </c>
      <c r="B33" s="56" t="s">
        <v>872</v>
      </c>
      <c r="C33" s="56" t="s">
        <v>807</v>
      </c>
      <c r="D33" s="56" t="s">
        <v>558</v>
      </c>
      <c r="E33" s="56" t="s">
        <v>873</v>
      </c>
      <c r="F33" s="60">
        <v>0.96</v>
      </c>
      <c r="G33" s="60">
        <v>0.96</v>
      </c>
      <c r="H33" s="60"/>
      <c r="I33" s="60">
        <v>0.64700000000000002</v>
      </c>
      <c r="J33" s="60">
        <v>0.39800000000000002</v>
      </c>
      <c r="M33" s="55" t="s">
        <v>874</v>
      </c>
    </row>
    <row r="34" spans="1:13" ht="12">
      <c r="A34" s="56" t="s">
        <v>212</v>
      </c>
      <c r="B34" s="56" t="s">
        <v>875</v>
      </c>
      <c r="C34" s="56" t="s">
        <v>807</v>
      </c>
      <c r="D34" s="56" t="s">
        <v>553</v>
      </c>
      <c r="E34" s="56" t="s">
        <v>876</v>
      </c>
      <c r="F34" s="60">
        <v>0.98</v>
      </c>
      <c r="G34" s="60">
        <v>0.98</v>
      </c>
      <c r="H34" s="60"/>
      <c r="I34" s="60">
        <v>0.64700000000000002</v>
      </c>
      <c r="J34" s="60">
        <v>0.39800000000000002</v>
      </c>
      <c r="M34" s="55" t="s">
        <v>877</v>
      </c>
    </row>
    <row r="35" spans="1:13" ht="12">
      <c r="A35" s="251" t="s">
        <v>184</v>
      </c>
      <c r="B35" s="251" t="s">
        <v>878</v>
      </c>
      <c r="C35" s="251" t="s">
        <v>807</v>
      </c>
      <c r="D35" s="251" t="s">
        <v>556</v>
      </c>
      <c r="E35" s="251" t="s">
        <v>879</v>
      </c>
      <c r="F35" s="262">
        <v>1.07</v>
      </c>
      <c r="G35" s="262">
        <v>1.07</v>
      </c>
      <c r="H35" s="262"/>
      <c r="I35" s="262">
        <v>0.64700000000000002</v>
      </c>
      <c r="J35" s="262">
        <v>0.39800000000000002</v>
      </c>
      <c r="M35" s="55" t="s">
        <v>880</v>
      </c>
    </row>
    <row r="36" spans="1:13">
      <c r="M36" s="55" t="s">
        <v>881</v>
      </c>
    </row>
    <row r="37" spans="1:13">
      <c r="D37" s="48"/>
      <c r="E37" s="48"/>
      <c r="F37" s="48"/>
      <c r="G37" s="48"/>
      <c r="H37" s="48"/>
      <c r="I37" s="48"/>
      <c r="M37" s="55" t="s">
        <v>882</v>
      </c>
    </row>
    <row r="38" spans="1:13">
      <c r="D38" s="48"/>
      <c r="E38" s="48"/>
      <c r="F38" s="48"/>
      <c r="G38" s="48"/>
      <c r="H38" s="48"/>
      <c r="I38" s="48"/>
      <c r="M38" s="55"/>
    </row>
    <row r="39" spans="1:13">
      <c r="D39" s="48"/>
      <c r="E39" s="48"/>
      <c r="F39" s="48"/>
      <c r="G39" s="48"/>
      <c r="H39" s="48"/>
      <c r="I39" s="48"/>
      <c r="M39" s="55"/>
    </row>
    <row r="40" spans="1:13">
      <c r="D40" s="48"/>
      <c r="E40" s="48"/>
      <c r="F40" s="48"/>
      <c r="G40" s="48"/>
      <c r="H40" s="48"/>
      <c r="I40" s="48"/>
    </row>
    <row r="41" spans="1:13">
      <c r="D41" s="48"/>
      <c r="E41" s="48"/>
      <c r="F41" s="48"/>
      <c r="G41" s="48"/>
      <c r="H41" s="48"/>
      <c r="I41" s="48"/>
    </row>
  </sheetData>
  <pageMargins left="0.7" right="0.7" top="0.75" bottom="0.75" header="0.3" footer="0.3"/>
  <pageSetup orientation="portrait" r:id="rId1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AFFD9F-2CFD-2749-A3A3-9901798FC41A}">
  <sheetPr codeName="Sheet26"/>
  <dimension ref="A2:S38"/>
  <sheetViews>
    <sheetView zoomScale="75" zoomScaleNormal="85" workbookViewId="0">
      <selection activeCell="N39" sqref="N39"/>
    </sheetView>
  </sheetViews>
  <sheetFormatPr defaultColWidth="12" defaultRowHeight="11.25"/>
  <cols>
    <col min="2" max="2" width="17.1640625" customWidth="1"/>
    <col min="3" max="3" width="8.5" customWidth="1"/>
    <col min="4" max="7" width="15" customWidth="1"/>
    <col min="8" max="9" width="9" customWidth="1"/>
  </cols>
  <sheetData>
    <row r="2" spans="1:19">
      <c r="A2" s="48"/>
      <c r="B2" s="48"/>
      <c r="C2" s="48"/>
      <c r="D2" s="48"/>
      <c r="E2" s="48"/>
      <c r="F2" s="48"/>
    </row>
    <row r="3" spans="1:19">
      <c r="A3" s="48"/>
      <c r="B3" s="48"/>
      <c r="C3" s="48"/>
      <c r="D3" s="48"/>
      <c r="E3" s="48"/>
      <c r="F3" s="48"/>
    </row>
    <row r="4" spans="1:19" ht="15">
      <c r="A4" s="57" t="s">
        <v>883</v>
      </c>
      <c r="B4" s="57"/>
      <c r="C4" s="57"/>
      <c r="D4" s="57"/>
      <c r="E4" s="57"/>
      <c r="F4" s="57"/>
      <c r="G4" s="57"/>
      <c r="H4" s="260"/>
      <c r="I4" s="260"/>
      <c r="J4" s="260"/>
      <c r="K4" s="260"/>
      <c r="L4" s="260"/>
      <c r="M4" s="260"/>
      <c r="N4" s="260"/>
      <c r="O4" s="260"/>
      <c r="P4" s="260"/>
      <c r="Q4" s="260"/>
      <c r="R4" s="260"/>
      <c r="S4" s="260"/>
    </row>
    <row r="5" spans="1:19" ht="12">
      <c r="A5" s="56"/>
      <c r="B5" s="56"/>
      <c r="C5" s="56"/>
      <c r="D5" s="56"/>
      <c r="E5" s="56"/>
      <c r="F5" s="56"/>
      <c r="G5" s="56"/>
    </row>
    <row r="6" spans="1:19" ht="12">
      <c r="A6" s="56"/>
      <c r="B6" s="56"/>
      <c r="C6" s="56" t="s">
        <v>774</v>
      </c>
      <c r="D6" s="56"/>
      <c r="E6" s="56"/>
      <c r="F6" s="56"/>
      <c r="G6" s="56"/>
    </row>
    <row r="7" spans="1:19" ht="12">
      <c r="A7" s="255" t="s">
        <v>277</v>
      </c>
      <c r="B7" s="256" t="s">
        <v>618</v>
      </c>
      <c r="C7" s="256" t="s">
        <v>264</v>
      </c>
      <c r="D7" s="256" t="s">
        <v>119</v>
      </c>
      <c r="E7" s="256" t="s">
        <v>120</v>
      </c>
      <c r="F7" s="256"/>
      <c r="G7" s="257" t="s">
        <v>884</v>
      </c>
    </row>
    <row r="8" spans="1:19" ht="12">
      <c r="A8" s="58" t="s">
        <v>205</v>
      </c>
      <c r="B8" s="58" t="s">
        <v>563</v>
      </c>
      <c r="C8" s="58">
        <v>0.33333421052078838</v>
      </c>
      <c r="D8" s="58">
        <v>0.3584844499716246</v>
      </c>
      <c r="E8" s="58">
        <v>0.32304883232339482</v>
      </c>
      <c r="F8" s="58">
        <v>0.55836863398245429</v>
      </c>
      <c r="G8" s="58">
        <v>0.38</v>
      </c>
    </row>
    <row r="9" spans="1:19" ht="12">
      <c r="A9" s="58" t="s">
        <v>142</v>
      </c>
      <c r="B9" s="58" t="s">
        <v>570</v>
      </c>
      <c r="C9" s="58">
        <v>0.34702571552791422</v>
      </c>
      <c r="D9" s="58">
        <v>0.35734420507309766</v>
      </c>
      <c r="E9" s="58">
        <v>0.3526030625519902</v>
      </c>
      <c r="F9" s="58">
        <v>0.55836863398245429</v>
      </c>
      <c r="G9" s="58">
        <v>0.38</v>
      </c>
    </row>
    <row r="10" spans="1:19" ht="12">
      <c r="A10" s="58" t="s">
        <v>177</v>
      </c>
      <c r="B10" s="58" t="s">
        <v>549</v>
      </c>
      <c r="C10" s="58">
        <v>0.35093061424797162</v>
      </c>
      <c r="D10" s="58">
        <v>0.35972730045758855</v>
      </c>
      <c r="E10" s="58">
        <v>0.33491417861742501</v>
      </c>
      <c r="F10" s="58">
        <v>0.55836863398245429</v>
      </c>
      <c r="G10" s="58">
        <v>0.57999999999999996</v>
      </c>
    </row>
    <row r="11" spans="1:19" ht="12">
      <c r="A11" s="58" t="s">
        <v>374</v>
      </c>
      <c r="B11" s="58" t="s">
        <v>560</v>
      </c>
      <c r="C11" s="58">
        <v>0.43783270730271173</v>
      </c>
      <c r="D11" s="58">
        <v>0.47987972269676282</v>
      </c>
      <c r="E11" s="58">
        <v>0.39267412929064138</v>
      </c>
      <c r="F11" s="58">
        <v>0.55836863398245429</v>
      </c>
      <c r="G11" s="58">
        <v>0.59</v>
      </c>
    </row>
    <row r="12" spans="1:19" ht="12">
      <c r="A12" s="58" t="s">
        <v>376</v>
      </c>
      <c r="B12" s="58" t="s">
        <v>550</v>
      </c>
      <c r="C12" s="58">
        <v>0.44405665619464862</v>
      </c>
      <c r="D12" s="58">
        <v>0.34803321954245559</v>
      </c>
      <c r="E12" s="58">
        <v>0.6302967771467779</v>
      </c>
      <c r="F12" s="58">
        <v>0.55836863398245429</v>
      </c>
      <c r="G12" s="58">
        <v>0.68</v>
      </c>
    </row>
    <row r="13" spans="1:19" ht="12" hidden="1">
      <c r="A13" s="58" t="s">
        <v>121</v>
      </c>
      <c r="B13" s="58" t="s">
        <v>571</v>
      </c>
      <c r="C13" s="58">
        <v>0.44685249568221586</v>
      </c>
      <c r="D13" s="58">
        <v>0.45249314583938421</v>
      </c>
      <c r="E13" s="58">
        <v>0.46501104468771143</v>
      </c>
      <c r="F13" s="58">
        <v>0.55836863398245429</v>
      </c>
      <c r="G13" s="58">
        <v>0.8</v>
      </c>
    </row>
    <row r="14" spans="1:19" ht="12">
      <c r="A14" s="58" t="s">
        <v>198</v>
      </c>
      <c r="B14" s="58" t="s">
        <v>564</v>
      </c>
      <c r="C14" s="58">
        <v>0.47270102230768629</v>
      </c>
      <c r="D14" s="58">
        <v>0.46831851179288952</v>
      </c>
      <c r="E14" s="58">
        <v>0.48019810665983015</v>
      </c>
      <c r="F14" s="58">
        <v>0.55836863398245429</v>
      </c>
      <c r="G14" s="58">
        <v>0.77</v>
      </c>
    </row>
    <row r="15" spans="1:19" ht="12">
      <c r="A15" s="58" t="s">
        <v>163</v>
      </c>
      <c r="B15" s="58" t="s">
        <v>557</v>
      </c>
      <c r="C15" s="58">
        <v>0.53296772575232754</v>
      </c>
      <c r="D15" s="58">
        <v>0.55225132692954249</v>
      </c>
      <c r="E15" s="58">
        <v>0.50423329754486568</v>
      </c>
      <c r="F15" s="58">
        <v>0.55836863398245429</v>
      </c>
      <c r="G15" s="58">
        <v>0.36</v>
      </c>
    </row>
    <row r="16" spans="1:19" ht="12">
      <c r="A16" s="58" t="s">
        <v>184</v>
      </c>
      <c r="B16" s="58" t="s">
        <v>556</v>
      </c>
      <c r="C16" s="58">
        <v>0.5355232239666492</v>
      </c>
      <c r="D16" s="58">
        <v>0.51856960735350366</v>
      </c>
      <c r="E16" s="58">
        <v>0.57538864750199648</v>
      </c>
      <c r="F16" s="58">
        <v>0.55836863398245429</v>
      </c>
      <c r="G16" s="58">
        <v>1.07</v>
      </c>
    </row>
    <row r="17" spans="1:7" ht="12" hidden="1">
      <c r="A17" s="58" t="s">
        <v>226</v>
      </c>
      <c r="B17" s="58" t="s">
        <v>573</v>
      </c>
      <c r="C17" s="58">
        <v>0.54026306724269735</v>
      </c>
      <c r="D17" s="58">
        <v>0.51964797548169384</v>
      </c>
      <c r="E17" s="58">
        <v>0.59930445679622413</v>
      </c>
      <c r="F17" s="58">
        <v>0.55836863398245429</v>
      </c>
      <c r="G17" s="58">
        <v>0.72</v>
      </c>
    </row>
    <row r="18" spans="1:7" ht="12">
      <c r="A18" s="58" t="s">
        <v>128</v>
      </c>
      <c r="B18" s="58" t="s">
        <v>554</v>
      </c>
      <c r="C18" s="58">
        <v>0.54297310745511207</v>
      </c>
      <c r="D18" s="58">
        <v>0.55812794523667209</v>
      </c>
      <c r="E18" s="58">
        <v>0.52136874709626502</v>
      </c>
      <c r="F18" s="58">
        <v>0.55836863398245429</v>
      </c>
      <c r="G18" s="58">
        <v>0.31</v>
      </c>
    </row>
    <row r="19" spans="1:7" ht="12" hidden="1">
      <c r="A19" s="58" t="s">
        <v>135</v>
      </c>
      <c r="B19" s="58" t="s">
        <v>567</v>
      </c>
      <c r="C19" s="58">
        <v>0.56259793484866827</v>
      </c>
      <c r="D19" s="58">
        <v>0.52241533258907313</v>
      </c>
      <c r="E19" s="58">
        <v>0.66205499931009681</v>
      </c>
      <c r="F19" s="58">
        <v>0.55836863398245429</v>
      </c>
      <c r="G19" s="58">
        <v>0.52</v>
      </c>
    </row>
    <row r="20" spans="1:7" ht="12">
      <c r="A20" s="58" t="s">
        <v>377</v>
      </c>
      <c r="B20" s="58" t="s">
        <v>555</v>
      </c>
      <c r="C20" s="58">
        <v>0.59335979880204093</v>
      </c>
      <c r="D20" s="58">
        <v>0.3924344273729039</v>
      </c>
      <c r="E20" s="58">
        <v>0.73433114007782796</v>
      </c>
      <c r="F20" s="58">
        <v>0.55836863398245429</v>
      </c>
      <c r="G20" s="58"/>
    </row>
    <row r="21" spans="1:7" ht="12">
      <c r="A21" s="58" t="s">
        <v>156</v>
      </c>
      <c r="B21" s="58" t="s">
        <v>568</v>
      </c>
      <c r="C21" s="58">
        <v>0.6330590441755839</v>
      </c>
      <c r="D21" s="58">
        <v>0.62520168177776836</v>
      </c>
      <c r="E21" s="58">
        <v>0.64131053560565865</v>
      </c>
      <c r="F21" s="58">
        <v>0.55836863398245429</v>
      </c>
      <c r="G21" s="58"/>
    </row>
    <row r="22" spans="1:7" ht="12">
      <c r="A22" s="58" t="s">
        <v>219</v>
      </c>
      <c r="B22" s="58" t="s">
        <v>562</v>
      </c>
      <c r="C22" s="58">
        <v>0.63974178140650761</v>
      </c>
      <c r="D22" s="58">
        <v>0.6332651729625145</v>
      </c>
      <c r="E22" s="58">
        <v>0.65596370943876936</v>
      </c>
      <c r="F22" s="58">
        <v>0.55836863398245429</v>
      </c>
      <c r="G22" s="58"/>
    </row>
    <row r="23" spans="1:7" ht="12">
      <c r="A23" s="58" t="s">
        <v>170</v>
      </c>
      <c r="B23" s="58" t="s">
        <v>558</v>
      </c>
      <c r="C23" s="58">
        <v>0.72221686813615771</v>
      </c>
      <c r="D23" s="58">
        <v>0.70506790688693322</v>
      </c>
      <c r="E23" s="58">
        <v>0.76027287023535151</v>
      </c>
      <c r="F23" s="58">
        <v>0.55836863398245429</v>
      </c>
      <c r="G23" s="58"/>
    </row>
    <row r="24" spans="1:7" ht="12">
      <c r="A24" s="58" t="s">
        <v>149</v>
      </c>
      <c r="B24" s="58" t="s">
        <v>565</v>
      </c>
      <c r="C24" s="58">
        <v>0.84850163517256283</v>
      </c>
      <c r="D24" s="58">
        <v>0.95928092074771376</v>
      </c>
      <c r="E24" s="58">
        <v>0.74445165163751714</v>
      </c>
      <c r="F24" s="58">
        <v>0.55836863398245429</v>
      </c>
      <c r="G24" s="58"/>
    </row>
    <row r="25" spans="1:7" ht="12">
      <c r="A25" s="258" t="s">
        <v>212</v>
      </c>
      <c r="B25" s="258" t="s">
        <v>553</v>
      </c>
      <c r="C25" s="258">
        <v>0.98027429199456895</v>
      </c>
      <c r="D25" s="258">
        <v>1.1544440902122779</v>
      </c>
      <c r="E25" s="258">
        <v>0.71662246497713233</v>
      </c>
      <c r="F25" s="258">
        <v>0.55836863398245429</v>
      </c>
      <c r="G25" s="258"/>
    </row>
    <row r="33" spans="10:10">
      <c r="J33" s="48"/>
    </row>
    <row r="34" spans="10:10">
      <c r="J34" s="48" t="s">
        <v>885</v>
      </c>
    </row>
    <row r="35" spans="10:10">
      <c r="J35" s="48" t="s">
        <v>886</v>
      </c>
    </row>
    <row r="36" spans="10:10">
      <c r="J36" s="48"/>
    </row>
    <row r="37" spans="10:10">
      <c r="J37" s="48"/>
    </row>
    <row r="38" spans="10:10">
      <c r="J38" s="48"/>
    </row>
  </sheetData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34E9CC-070C-4D06-B6E0-185234DE4B8E}">
  <dimension ref="A2:F9"/>
  <sheetViews>
    <sheetView workbookViewId="0">
      <selection activeCell="A2" sqref="A2"/>
    </sheetView>
  </sheetViews>
  <sheetFormatPr defaultColWidth="8.6640625" defaultRowHeight="11.25"/>
  <cols>
    <col min="1" max="6" width="18" customWidth="1"/>
  </cols>
  <sheetData>
    <row r="2" spans="1:6" ht="12.75">
      <c r="A2" s="372" t="s">
        <v>253</v>
      </c>
      <c r="B2" s="57"/>
      <c r="C2" s="57"/>
      <c r="D2" s="57"/>
      <c r="E2" s="57"/>
      <c r="F2" s="57"/>
    </row>
    <row r="3" spans="1:6" ht="12">
      <c r="A3" s="394" t="s">
        <v>254</v>
      </c>
      <c r="B3" s="374" t="s">
        <v>121</v>
      </c>
      <c r="C3" s="374" t="s">
        <v>142</v>
      </c>
      <c r="D3" s="374" t="s">
        <v>219</v>
      </c>
      <c r="E3" s="374" t="s">
        <v>212</v>
      </c>
      <c r="F3" s="374" t="s">
        <v>226</v>
      </c>
    </row>
    <row r="4" spans="1:6" ht="12">
      <c r="A4" s="392" t="s">
        <v>255</v>
      </c>
      <c r="B4" s="391">
        <v>0.112</v>
      </c>
      <c r="C4" s="391">
        <v>0.221</v>
      </c>
      <c r="D4" s="391">
        <v>6.8000000000000005E-2</v>
      </c>
      <c r="E4" s="391">
        <v>9.8000000000000004E-2</v>
      </c>
      <c r="F4" s="391">
        <v>0.153</v>
      </c>
    </row>
    <row r="5" spans="1:6" ht="12">
      <c r="A5" s="390" t="s">
        <v>256</v>
      </c>
      <c r="B5" s="389">
        <v>6.9000000000000006E-2</v>
      </c>
      <c r="C5" s="389">
        <v>0.14199999999999999</v>
      </c>
      <c r="D5" s="389">
        <v>3.5999999999999997E-2</v>
      </c>
      <c r="E5" s="389">
        <v>6.3E-2</v>
      </c>
      <c r="F5" s="389">
        <v>0.10199999999999999</v>
      </c>
    </row>
    <row r="6" spans="1:6" ht="12">
      <c r="A6" s="390" t="s">
        <v>257</v>
      </c>
      <c r="B6" s="389">
        <v>6.0999999999999999E-2</v>
      </c>
      <c r="C6" s="389">
        <v>7.6999999999999999E-2</v>
      </c>
      <c r="D6" s="389">
        <v>0.08</v>
      </c>
      <c r="E6" s="389">
        <v>3.3000000000000002E-2</v>
      </c>
      <c r="F6" s="389">
        <v>6.8000000000000005E-2</v>
      </c>
    </row>
    <row r="7" spans="1:6" ht="12.75" thickBot="1">
      <c r="A7" s="388" t="s">
        <v>258</v>
      </c>
      <c r="B7" s="387">
        <v>2.9000000000000001E-2</v>
      </c>
      <c r="C7" s="387">
        <v>7.8E-2</v>
      </c>
      <c r="D7" s="387" t="s">
        <v>259</v>
      </c>
      <c r="E7" s="387" t="s">
        <v>259</v>
      </c>
      <c r="F7" s="387">
        <v>5.0999999999999997E-2</v>
      </c>
    </row>
    <row r="8" spans="1:6">
      <c r="A8" s="55" t="s">
        <v>260</v>
      </c>
    </row>
    <row r="9" spans="1:6">
      <c r="A9" s="55" t="s">
        <v>261</v>
      </c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D67604-6EAA-441A-B2CF-94A94DAE2514}">
  <sheetPr codeName="Sheet27"/>
  <dimension ref="A2:S37"/>
  <sheetViews>
    <sheetView topLeftCell="F1" zoomScale="75" zoomScaleNormal="85" workbookViewId="0">
      <selection activeCell="M42" sqref="M42"/>
    </sheetView>
  </sheetViews>
  <sheetFormatPr defaultColWidth="12" defaultRowHeight="11.25"/>
  <cols>
    <col min="2" max="2" width="17.1640625" customWidth="1"/>
    <col min="3" max="3" width="8.5" customWidth="1"/>
    <col min="4" max="7" width="15" customWidth="1"/>
    <col min="8" max="9" width="9" customWidth="1"/>
  </cols>
  <sheetData>
    <row r="2" spans="1:19" ht="15">
      <c r="A2" s="57" t="s">
        <v>887</v>
      </c>
      <c r="B2" s="57"/>
      <c r="C2" s="57"/>
      <c r="D2" s="57"/>
      <c r="E2" s="57"/>
      <c r="F2" s="57"/>
      <c r="G2" s="57"/>
      <c r="H2" s="57"/>
      <c r="I2" s="260"/>
      <c r="J2" s="260"/>
      <c r="K2" s="260"/>
      <c r="L2" s="260"/>
      <c r="M2" s="260"/>
      <c r="N2" s="260"/>
      <c r="O2" s="260"/>
      <c r="P2" s="260"/>
      <c r="Q2" s="260"/>
      <c r="R2" s="260"/>
      <c r="S2" s="260"/>
    </row>
    <row r="3" spans="1:19" ht="12.75" thickBot="1">
      <c r="A3" s="56"/>
      <c r="B3" s="56"/>
      <c r="C3" s="56" t="s">
        <v>781</v>
      </c>
      <c r="D3" s="56"/>
      <c r="E3" s="56"/>
      <c r="F3" s="56"/>
      <c r="G3" s="56"/>
      <c r="H3" s="56"/>
    </row>
    <row r="4" spans="1:19" ht="12.75" thickBot="1">
      <c r="A4" s="253" t="s">
        <v>277</v>
      </c>
      <c r="B4" s="253" t="s">
        <v>618</v>
      </c>
      <c r="C4" s="253" t="s">
        <v>264</v>
      </c>
      <c r="D4" s="253" t="s">
        <v>119</v>
      </c>
      <c r="E4" s="253" t="s">
        <v>120</v>
      </c>
      <c r="F4" s="56"/>
      <c r="G4" s="56"/>
      <c r="H4" s="56"/>
    </row>
    <row r="5" spans="1:19" ht="12">
      <c r="A5" s="58" t="s">
        <v>163</v>
      </c>
      <c r="B5" s="58" t="s">
        <v>557</v>
      </c>
      <c r="C5" s="58">
        <v>1.1696252566355942E-2</v>
      </c>
      <c r="D5" s="58">
        <v>1.1609054977862987E-2</v>
      </c>
      <c r="E5" s="58">
        <v>1.1801965117797825E-2</v>
      </c>
      <c r="F5" s="58">
        <v>0.11189434235302689</v>
      </c>
      <c r="G5" s="56"/>
      <c r="H5" s="56"/>
    </row>
    <row r="6" spans="1:19" ht="12">
      <c r="A6" s="58" t="s">
        <v>149</v>
      </c>
      <c r="B6" s="58" t="s">
        <v>565</v>
      </c>
      <c r="C6" s="58">
        <v>2.97575694373006E-2</v>
      </c>
      <c r="D6" s="58">
        <v>2.7326308796185261E-2</v>
      </c>
      <c r="E6" s="58">
        <v>3.2351734440549798E-2</v>
      </c>
      <c r="F6" s="58">
        <v>0.11189434235302689</v>
      </c>
      <c r="G6" s="56"/>
      <c r="H6" s="56"/>
    </row>
    <row r="7" spans="1:19" ht="12">
      <c r="A7" s="58" t="s">
        <v>184</v>
      </c>
      <c r="B7" s="58" t="s">
        <v>556</v>
      </c>
      <c r="C7" s="58">
        <v>4.3357738368666014E-2</v>
      </c>
      <c r="D7" s="58">
        <v>4.0321977238321136E-2</v>
      </c>
      <c r="E7" s="58">
        <v>4.906110933333447E-2</v>
      </c>
      <c r="F7" s="58">
        <v>0.11189434235302689</v>
      </c>
      <c r="G7" s="56"/>
      <c r="H7" s="56"/>
    </row>
    <row r="8" spans="1:19" ht="12">
      <c r="A8" s="58" t="s">
        <v>128</v>
      </c>
      <c r="B8" s="58" t="s">
        <v>554</v>
      </c>
      <c r="C8" s="58">
        <v>5.9384065848909047E-2</v>
      </c>
      <c r="D8" s="58">
        <v>5.6237578022051413E-2</v>
      </c>
      <c r="E8" s="58">
        <v>6.5041970817662262E-2</v>
      </c>
      <c r="F8" s="58">
        <v>0.11189434235302689</v>
      </c>
      <c r="G8" s="56"/>
      <c r="H8" s="56"/>
    </row>
    <row r="9" spans="1:19" ht="12">
      <c r="A9" s="58" t="s">
        <v>205</v>
      </c>
      <c r="B9" s="58" t="s">
        <v>563</v>
      </c>
      <c r="C9" s="58">
        <v>6.6601534202317555E-2</v>
      </c>
      <c r="D9" s="58">
        <v>6.2330341417691962E-2</v>
      </c>
      <c r="E9" s="58">
        <v>7.3819241936113431E-2</v>
      </c>
      <c r="F9" s="58">
        <v>0.11189434235302689</v>
      </c>
      <c r="G9" s="56"/>
      <c r="H9" s="56"/>
    </row>
    <row r="10" spans="1:19" ht="12">
      <c r="A10" s="58" t="s">
        <v>198</v>
      </c>
      <c r="B10" s="58" t="s">
        <v>564</v>
      </c>
      <c r="C10" s="58">
        <v>9.8774409995390014E-2</v>
      </c>
      <c r="D10" s="58">
        <v>9.6249578177968934E-2</v>
      </c>
      <c r="E10" s="58">
        <v>0.10267071717653696</v>
      </c>
      <c r="F10" s="58">
        <v>0.11189434235302689</v>
      </c>
      <c r="G10" s="56"/>
      <c r="H10" s="56"/>
    </row>
    <row r="11" spans="1:19" ht="12" hidden="1">
      <c r="A11" s="58" t="s">
        <v>177</v>
      </c>
      <c r="B11" s="58" t="s">
        <v>549</v>
      </c>
      <c r="C11" s="58"/>
      <c r="D11" s="58"/>
      <c r="E11" s="58"/>
      <c r="F11" s="58"/>
      <c r="G11" s="56"/>
      <c r="H11" s="56"/>
    </row>
    <row r="12" spans="1:19" ht="12">
      <c r="A12" s="58" t="s">
        <v>212</v>
      </c>
      <c r="B12" s="58" t="s">
        <v>553</v>
      </c>
      <c r="C12" s="58">
        <v>0.11804638684060868</v>
      </c>
      <c r="D12" s="58">
        <v>0.11420130130080984</v>
      </c>
      <c r="E12" s="58">
        <v>0.12488222358540139</v>
      </c>
      <c r="F12" s="58">
        <v>0.11189434235302689</v>
      </c>
      <c r="G12" s="56"/>
      <c r="H12" s="56"/>
    </row>
    <row r="13" spans="1:19" ht="12">
      <c r="A13" s="58" t="s">
        <v>170</v>
      </c>
      <c r="B13" s="58" t="s">
        <v>558</v>
      </c>
      <c r="C13" s="58">
        <v>0.12524378496558644</v>
      </c>
      <c r="D13" s="58">
        <v>0.12036660950313388</v>
      </c>
      <c r="E13" s="58">
        <v>0.1348991934381929</v>
      </c>
      <c r="F13" s="58">
        <v>0.11189434235302689</v>
      </c>
      <c r="G13" s="56"/>
      <c r="H13" s="56"/>
    </row>
    <row r="14" spans="1:19" ht="12">
      <c r="A14" s="58" t="s">
        <v>156</v>
      </c>
      <c r="B14" s="58" t="s">
        <v>568</v>
      </c>
      <c r="C14" s="58">
        <v>0.13467953056815837</v>
      </c>
      <c r="D14" s="58">
        <v>0.13360276199410526</v>
      </c>
      <c r="E14" s="58">
        <v>0.13404415289527033</v>
      </c>
      <c r="F14" s="58">
        <v>0.11189434235302689</v>
      </c>
      <c r="G14" s="56"/>
      <c r="H14" s="56"/>
    </row>
    <row r="15" spans="1:19" ht="12">
      <c r="A15" s="58" t="s">
        <v>142</v>
      </c>
      <c r="B15" s="58" t="s">
        <v>570</v>
      </c>
      <c r="C15" s="58">
        <v>0.15295295987282603</v>
      </c>
      <c r="D15" s="58">
        <v>0.13731461352096747</v>
      </c>
      <c r="E15" s="58">
        <v>0.18637749129445752</v>
      </c>
      <c r="F15" s="58">
        <v>0.11189434235302689</v>
      </c>
      <c r="G15" s="56"/>
      <c r="H15" s="56"/>
    </row>
    <row r="16" spans="1:19" ht="12">
      <c r="A16" s="58" t="s">
        <v>374</v>
      </c>
      <c r="B16" s="58" t="s">
        <v>560</v>
      </c>
      <c r="C16" s="58">
        <v>0.18268622878657198</v>
      </c>
      <c r="D16" s="58">
        <v>0.20432697068430644</v>
      </c>
      <c r="E16" s="58">
        <v>0.15830361871198634</v>
      </c>
      <c r="F16" s="58">
        <v>0.11189434235302689</v>
      </c>
      <c r="G16" s="56"/>
      <c r="H16" s="56"/>
    </row>
    <row r="17" spans="1:8" ht="12.75" thickBot="1">
      <c r="A17" s="59" t="s">
        <v>377</v>
      </c>
      <c r="B17" s="59" t="s">
        <v>555</v>
      </c>
      <c r="C17" s="59">
        <v>0.25232381014543875</v>
      </c>
      <c r="D17" s="59">
        <v>0.22109182979424802</v>
      </c>
      <c r="E17" s="59">
        <v>0.28348326255588796</v>
      </c>
      <c r="F17" s="59">
        <v>0.11189434235302689</v>
      </c>
      <c r="G17" s="59"/>
      <c r="H17" s="56"/>
    </row>
    <row r="18" spans="1:8" ht="12" hidden="1">
      <c r="A18" s="56"/>
      <c r="B18" s="56" t="s">
        <v>562</v>
      </c>
      <c r="C18" s="56"/>
      <c r="D18" s="56"/>
      <c r="E18" s="56"/>
      <c r="F18" s="56"/>
      <c r="G18" s="56"/>
      <c r="H18" s="56"/>
    </row>
    <row r="19" spans="1:8" ht="12" hidden="1">
      <c r="A19" s="56"/>
      <c r="B19" s="56" t="s">
        <v>567</v>
      </c>
      <c r="C19" s="56">
        <v>0.29101652134424699</v>
      </c>
      <c r="D19" s="56">
        <v>0.25441682408736227</v>
      </c>
      <c r="E19" s="56">
        <v>0.36194280970890297</v>
      </c>
      <c r="F19" s="56">
        <v>0.11189434235302689</v>
      </c>
      <c r="G19" s="56"/>
      <c r="H19" s="56"/>
    </row>
    <row r="20" spans="1:8" ht="12" hidden="1">
      <c r="A20" s="56"/>
      <c r="B20" s="56" t="s">
        <v>573</v>
      </c>
      <c r="C20" s="56"/>
      <c r="D20" s="56"/>
      <c r="E20" s="56"/>
      <c r="F20" s="56"/>
      <c r="G20" s="56"/>
      <c r="H20" s="56"/>
    </row>
    <row r="21" spans="1:8" ht="12">
      <c r="A21" s="56" t="s">
        <v>888</v>
      </c>
      <c r="B21" s="56"/>
      <c r="C21" s="56"/>
      <c r="D21" s="56"/>
      <c r="E21" s="56"/>
      <c r="F21" s="56"/>
      <c r="G21" s="56"/>
      <c r="H21" s="56"/>
    </row>
    <row r="22" spans="1:8" ht="12">
      <c r="A22" s="56"/>
      <c r="B22" s="56"/>
      <c r="C22" s="56"/>
      <c r="D22" s="56"/>
      <c r="E22" s="56"/>
      <c r="F22" s="56"/>
      <c r="G22" s="56"/>
      <c r="H22" s="56"/>
    </row>
    <row r="23" spans="1:8" ht="12">
      <c r="A23" s="56"/>
      <c r="B23" s="56"/>
      <c r="C23" s="56"/>
      <c r="D23" s="56"/>
      <c r="E23" s="56"/>
      <c r="F23" s="56"/>
      <c r="G23" s="56"/>
      <c r="H23" s="56"/>
    </row>
    <row r="24" spans="1:8" ht="12">
      <c r="A24" s="56"/>
      <c r="B24" s="56"/>
      <c r="C24" s="56"/>
      <c r="D24" s="56"/>
      <c r="E24" s="56"/>
      <c r="F24" s="56"/>
      <c r="G24" s="56"/>
      <c r="H24" s="56"/>
    </row>
    <row r="36" spans="10:10" ht="12">
      <c r="J36" s="254" t="s">
        <v>885</v>
      </c>
    </row>
    <row r="37" spans="10:10" ht="12">
      <c r="J37" s="254" t="s">
        <v>886</v>
      </c>
    </row>
  </sheetData>
  <pageMargins left="0.7" right="0.7" top="0.75" bottom="0.75" header="0.3" footer="0.3"/>
  <pageSetup orientation="portrait" r:id="rId1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6BB947-F6D0-4FAE-A963-0BD08ABAD964}">
  <sheetPr codeName="Sheet28"/>
  <dimension ref="A1:I36"/>
  <sheetViews>
    <sheetView zoomScale="65" zoomScaleNormal="85" workbookViewId="0">
      <selection activeCell="B32" sqref="B32"/>
    </sheetView>
  </sheetViews>
  <sheetFormatPr defaultColWidth="12.5" defaultRowHeight="15"/>
  <cols>
    <col min="1" max="1" width="9" style="34" customWidth="1"/>
    <col min="2" max="2" width="28.5" style="34" customWidth="1"/>
    <col min="3" max="3" width="18.1640625" style="33" customWidth="1"/>
    <col min="4" max="4" width="17.1640625" style="33" bestFit="1" customWidth="1"/>
    <col min="5" max="5" width="16.5" style="34" bestFit="1" customWidth="1"/>
    <col min="6" max="13" width="14.6640625" style="34" customWidth="1"/>
    <col min="14" max="14" width="16.5" style="34" customWidth="1"/>
    <col min="15" max="15" width="31" style="34" customWidth="1"/>
    <col min="16" max="16" width="22.5" style="34" customWidth="1"/>
    <col min="17" max="17" width="19.1640625" style="34" customWidth="1"/>
    <col min="18" max="18" width="24.5" style="34" customWidth="1"/>
    <col min="19" max="19" width="22" style="34" customWidth="1"/>
    <col min="20" max="27" width="16.5" style="34" bestFit="1" customWidth="1"/>
    <col min="28" max="28" width="23.5" style="34" bestFit="1" customWidth="1"/>
    <col min="29" max="16384" width="12.5" style="34"/>
  </cols>
  <sheetData>
    <row r="1" spans="1:8" ht="18.75">
      <c r="A1" s="283" t="s">
        <v>889</v>
      </c>
    </row>
    <row r="2" spans="1:8">
      <c r="A2" s="266"/>
      <c r="B2" s="266"/>
      <c r="C2" s="267"/>
      <c r="D2" s="267"/>
      <c r="E2" s="266"/>
      <c r="F2" s="266"/>
      <c r="G2" s="266"/>
    </row>
    <row r="3" spans="1:8">
      <c r="A3" s="266"/>
      <c r="B3" s="268"/>
      <c r="C3" s="269" t="s">
        <v>890</v>
      </c>
      <c r="D3" s="270"/>
      <c r="E3" s="266"/>
      <c r="F3" s="266"/>
      <c r="G3" s="266"/>
    </row>
    <row r="4" spans="1:8">
      <c r="A4" s="266"/>
      <c r="B4" s="266"/>
      <c r="C4" s="267"/>
      <c r="D4" s="267"/>
      <c r="E4" s="266"/>
      <c r="F4" s="266"/>
      <c r="G4" s="266"/>
    </row>
    <row r="5" spans="1:8" ht="30.75" customHeight="1" thickBot="1">
      <c r="A5" s="652"/>
      <c r="B5" s="652" t="s">
        <v>618</v>
      </c>
      <c r="C5" s="654" t="s">
        <v>891</v>
      </c>
      <c r="D5" s="654"/>
      <c r="E5" s="654"/>
      <c r="F5" s="271"/>
      <c r="G5" s="266"/>
    </row>
    <row r="6" spans="1:8" ht="37.5" customHeight="1">
      <c r="A6" s="653" t="s">
        <v>892</v>
      </c>
      <c r="B6" s="653"/>
      <c r="C6" s="272" t="s">
        <v>893</v>
      </c>
      <c r="D6" s="272" t="s">
        <v>894</v>
      </c>
      <c r="E6" s="272" t="s">
        <v>895</v>
      </c>
      <c r="F6" s="272" t="s">
        <v>264</v>
      </c>
      <c r="G6" s="266"/>
    </row>
    <row r="7" spans="1:8">
      <c r="A7" s="266" t="s">
        <v>205</v>
      </c>
      <c r="B7" s="266" t="s">
        <v>563</v>
      </c>
      <c r="C7" s="273">
        <v>4.4109000000000002E-2</v>
      </c>
      <c r="D7" s="273">
        <v>0.17544000000000001</v>
      </c>
      <c r="E7" s="273">
        <v>0.49615599999999999</v>
      </c>
      <c r="F7" s="273">
        <v>0.21799399999999999</v>
      </c>
      <c r="G7" s="274">
        <f>E7-C7</f>
        <v>0.45204699999999998</v>
      </c>
      <c r="H7" s="35"/>
    </row>
    <row r="8" spans="1:8">
      <c r="A8" s="266" t="s">
        <v>128</v>
      </c>
      <c r="B8" s="266" t="s">
        <v>554</v>
      </c>
      <c r="C8" s="273">
        <v>4.7823999999999998E-2</v>
      </c>
      <c r="D8" s="273">
        <v>0.12481200000000001</v>
      </c>
      <c r="E8" s="273">
        <v>0.55791299999999999</v>
      </c>
      <c r="F8" s="273">
        <v>0.203292</v>
      </c>
      <c r="G8" s="274">
        <f>E8-C8</f>
        <v>0.51008900000000001</v>
      </c>
      <c r="H8" s="35"/>
    </row>
    <row r="9" spans="1:8">
      <c r="A9" s="266" t="s">
        <v>375</v>
      </c>
      <c r="B9" s="266" t="s">
        <v>548</v>
      </c>
      <c r="C9" s="275">
        <v>4.8705999999999999E-2</v>
      </c>
      <c r="D9" s="275">
        <v>0.19247600000000001</v>
      </c>
      <c r="E9" s="275"/>
      <c r="F9" s="275">
        <v>9.4810000000000005E-2</v>
      </c>
      <c r="G9" s="274"/>
      <c r="H9" s="35"/>
    </row>
    <row r="10" spans="1:8">
      <c r="A10" s="266" t="s">
        <v>376</v>
      </c>
      <c r="B10" s="266" t="s">
        <v>550</v>
      </c>
      <c r="C10" s="273">
        <v>6.9788000000000003E-2</v>
      </c>
      <c r="D10" s="273">
        <v>0.27462399999999998</v>
      </c>
      <c r="E10" s="273">
        <v>0.59898799999999996</v>
      </c>
      <c r="F10" s="273">
        <v>0.173792</v>
      </c>
      <c r="G10" s="274">
        <f t="shared" ref="G10:G28" si="0">E10-C10</f>
        <v>0.5292</v>
      </c>
      <c r="H10" s="35"/>
    </row>
    <row r="11" spans="1:8">
      <c r="A11" s="266" t="s">
        <v>212</v>
      </c>
      <c r="B11" s="266" t="s">
        <v>553</v>
      </c>
      <c r="C11" s="273">
        <v>7.9430000000000001E-2</v>
      </c>
      <c r="D11" s="273">
        <v>0.23677899999999999</v>
      </c>
      <c r="E11" s="273">
        <v>0.528505</v>
      </c>
      <c r="F11" s="273">
        <v>0.243007</v>
      </c>
      <c r="G11" s="274">
        <f t="shared" si="0"/>
        <v>0.449075</v>
      </c>
      <c r="H11" s="35"/>
    </row>
    <row r="12" spans="1:8">
      <c r="A12" s="266" t="s">
        <v>177</v>
      </c>
      <c r="B12" s="266" t="s">
        <v>549</v>
      </c>
      <c r="C12" s="273">
        <v>8.2043000000000005E-2</v>
      </c>
      <c r="D12" s="273">
        <v>0.34537800000000002</v>
      </c>
      <c r="E12" s="273">
        <v>0.64304600000000001</v>
      </c>
      <c r="F12" s="273">
        <v>0.22189500000000001</v>
      </c>
      <c r="G12" s="274">
        <f t="shared" si="0"/>
        <v>0.56100300000000003</v>
      </c>
      <c r="H12" s="35"/>
    </row>
    <row r="13" spans="1:8">
      <c r="A13" s="266" t="s">
        <v>219</v>
      </c>
      <c r="B13" s="266" t="s">
        <v>562</v>
      </c>
      <c r="C13" s="273">
        <v>0.103288</v>
      </c>
      <c r="D13" s="273">
        <v>0.37924400000000003</v>
      </c>
      <c r="E13" s="273">
        <v>0.58879199999999998</v>
      </c>
      <c r="F13" s="273">
        <v>0.29387200000000002</v>
      </c>
      <c r="G13" s="274">
        <f t="shared" si="0"/>
        <v>0.48550399999999999</v>
      </c>
      <c r="H13" s="35"/>
    </row>
    <row r="14" spans="1:8">
      <c r="A14" s="266" t="s">
        <v>191</v>
      </c>
      <c r="B14" s="266" t="s">
        <v>552</v>
      </c>
      <c r="C14" s="275">
        <v>0.106228</v>
      </c>
      <c r="D14" s="275">
        <v>0.28670400000000001</v>
      </c>
      <c r="E14" s="275">
        <v>0.60320399999999996</v>
      </c>
      <c r="F14" s="275">
        <v>0.23358699999999999</v>
      </c>
      <c r="G14" s="274">
        <f t="shared" si="0"/>
        <v>0.49697599999999997</v>
      </c>
      <c r="H14" s="35"/>
    </row>
    <row r="15" spans="1:8">
      <c r="A15" s="266" t="s">
        <v>184</v>
      </c>
      <c r="B15" s="266" t="s">
        <v>556</v>
      </c>
      <c r="C15" s="273">
        <v>0.12523500000000001</v>
      </c>
      <c r="D15" s="273">
        <v>0.319212</v>
      </c>
      <c r="E15" s="273">
        <v>0.54949999999999999</v>
      </c>
      <c r="F15" s="273">
        <v>0.32029999999999997</v>
      </c>
      <c r="G15" s="274">
        <f t="shared" si="0"/>
        <v>0.424265</v>
      </c>
      <c r="H15" s="35"/>
    </row>
    <row r="16" spans="1:8">
      <c r="A16" s="266" t="s">
        <v>149</v>
      </c>
      <c r="B16" s="266" t="s">
        <v>565</v>
      </c>
      <c r="C16" s="273">
        <v>0.16506199999999999</v>
      </c>
      <c r="D16" s="273">
        <v>0.41275499999999998</v>
      </c>
      <c r="E16" s="273">
        <v>0.73475199999999996</v>
      </c>
      <c r="F16" s="273">
        <v>0.38946199999999997</v>
      </c>
      <c r="G16" s="274">
        <f t="shared" si="0"/>
        <v>0.56969000000000003</v>
      </c>
      <c r="H16" s="35"/>
    </row>
    <row r="17" spans="1:8">
      <c r="A17" s="266" t="s">
        <v>163</v>
      </c>
      <c r="B17" s="266" t="s">
        <v>557</v>
      </c>
      <c r="C17" s="273">
        <v>0.218472</v>
      </c>
      <c r="D17" s="273">
        <v>0.44259700000000002</v>
      </c>
      <c r="E17" s="273">
        <v>0.69576700000000002</v>
      </c>
      <c r="F17" s="273">
        <v>0.40248499999999998</v>
      </c>
      <c r="G17" s="274">
        <f t="shared" si="0"/>
        <v>0.47729500000000002</v>
      </c>
      <c r="H17" s="35"/>
    </row>
    <row r="18" spans="1:8">
      <c r="A18" s="266" t="s">
        <v>379</v>
      </c>
      <c r="B18" s="266" t="s">
        <v>559</v>
      </c>
      <c r="C18" s="275">
        <v>0.239173</v>
      </c>
      <c r="D18" s="275">
        <v>0.40602199999999999</v>
      </c>
      <c r="E18" s="275">
        <v>0.65359299999999998</v>
      </c>
      <c r="F18" s="275">
        <v>0.42143399999999998</v>
      </c>
      <c r="G18" s="274">
        <f t="shared" si="0"/>
        <v>0.41442000000000001</v>
      </c>
      <c r="H18" s="35"/>
    </row>
    <row r="19" spans="1:8">
      <c r="A19" s="266" t="s">
        <v>374</v>
      </c>
      <c r="B19" s="266" t="s">
        <v>560</v>
      </c>
      <c r="C19" s="273">
        <v>0.25352999999999998</v>
      </c>
      <c r="D19" s="273">
        <v>0.49323499999999998</v>
      </c>
      <c r="E19" s="273">
        <v>0.86156299999999997</v>
      </c>
      <c r="F19" s="273">
        <v>0.45186100000000001</v>
      </c>
      <c r="G19" s="274">
        <f t="shared" si="0"/>
        <v>0.60803300000000005</v>
      </c>
      <c r="H19" s="35"/>
    </row>
    <row r="20" spans="1:8">
      <c r="A20" s="266" t="s">
        <v>170</v>
      </c>
      <c r="B20" s="266" t="s">
        <v>558</v>
      </c>
      <c r="C20" s="273">
        <v>0.279528</v>
      </c>
      <c r="D20" s="273">
        <v>0.39472699999999999</v>
      </c>
      <c r="E20" s="273">
        <v>0.730985</v>
      </c>
      <c r="F20" s="273">
        <v>0.41682599999999997</v>
      </c>
      <c r="G20" s="274">
        <f t="shared" si="0"/>
        <v>0.451457</v>
      </c>
      <c r="H20" s="35"/>
    </row>
    <row r="21" spans="1:8">
      <c r="A21" s="266" t="s">
        <v>198</v>
      </c>
      <c r="B21" s="266" t="s">
        <v>564</v>
      </c>
      <c r="C21" s="273">
        <v>0.28206500000000001</v>
      </c>
      <c r="D21" s="273">
        <v>0.54624899999999998</v>
      </c>
      <c r="E21" s="273">
        <v>0.78409700000000004</v>
      </c>
      <c r="F21" s="273">
        <v>0.53747500000000004</v>
      </c>
      <c r="G21" s="274">
        <f t="shared" si="0"/>
        <v>0.50203200000000003</v>
      </c>
      <c r="H21" s="35"/>
    </row>
    <row r="22" spans="1:8">
      <c r="A22" s="266" t="s">
        <v>121</v>
      </c>
      <c r="B22" s="266" t="s">
        <v>571</v>
      </c>
      <c r="C22" s="273">
        <v>0.31275399999999998</v>
      </c>
      <c r="D22" s="273">
        <v>0.47848499999999999</v>
      </c>
      <c r="E22" s="273">
        <v>0.640961</v>
      </c>
      <c r="F22" s="273">
        <v>0.50049100000000002</v>
      </c>
      <c r="G22" s="274">
        <f t="shared" si="0"/>
        <v>0.32820700000000003</v>
      </c>
      <c r="H22" s="35"/>
    </row>
    <row r="23" spans="1:8">
      <c r="A23" s="266" t="s">
        <v>377</v>
      </c>
      <c r="B23" s="266" t="s">
        <v>555</v>
      </c>
      <c r="C23" s="273">
        <v>0.315776</v>
      </c>
      <c r="D23" s="273">
        <v>0.54610999999999998</v>
      </c>
      <c r="E23" s="273">
        <v>0.75378400000000001</v>
      </c>
      <c r="F23" s="273">
        <v>0.50284300000000004</v>
      </c>
      <c r="G23" s="274">
        <f t="shared" si="0"/>
        <v>0.43800800000000001</v>
      </c>
      <c r="H23" s="35"/>
    </row>
    <row r="24" spans="1:8">
      <c r="A24" s="266" t="s">
        <v>135</v>
      </c>
      <c r="B24" s="266" t="s">
        <v>567</v>
      </c>
      <c r="C24" s="273">
        <v>0.46861599999999998</v>
      </c>
      <c r="D24" s="273">
        <v>0.66916600000000004</v>
      </c>
      <c r="E24" s="273">
        <v>0.82493799999999995</v>
      </c>
      <c r="F24" s="273">
        <v>0.64431700000000003</v>
      </c>
      <c r="G24" s="274">
        <f t="shared" si="0"/>
        <v>0.35632199999999997</v>
      </c>
      <c r="H24" s="35"/>
    </row>
    <row r="25" spans="1:8">
      <c r="A25" s="266" t="s">
        <v>142</v>
      </c>
      <c r="B25" s="266" t="s">
        <v>570</v>
      </c>
      <c r="C25" s="273">
        <v>0.54854099999999995</v>
      </c>
      <c r="D25" s="273">
        <v>0.69171899999999997</v>
      </c>
      <c r="E25" s="273">
        <v>0.79791299999999998</v>
      </c>
      <c r="F25" s="273">
        <v>0.70518400000000003</v>
      </c>
      <c r="G25" s="274">
        <f t="shared" si="0"/>
        <v>0.24937200000000004</v>
      </c>
      <c r="H25" s="35"/>
    </row>
    <row r="26" spans="1:8">
      <c r="A26" s="266" t="s">
        <v>156</v>
      </c>
      <c r="B26" s="266" t="s">
        <v>568</v>
      </c>
      <c r="C26" s="273">
        <v>0.59900299999999995</v>
      </c>
      <c r="D26" s="273">
        <v>0.73390900000000003</v>
      </c>
      <c r="E26" s="273">
        <v>0.90147699999999997</v>
      </c>
      <c r="F26" s="273">
        <v>0.719503</v>
      </c>
      <c r="G26" s="274">
        <f t="shared" si="0"/>
        <v>0.30247400000000002</v>
      </c>
      <c r="H26" s="35"/>
    </row>
    <row r="27" spans="1:8">
      <c r="A27" s="276" t="s">
        <v>226</v>
      </c>
      <c r="B27" s="276" t="s">
        <v>573</v>
      </c>
      <c r="C27" s="277">
        <v>0.60351200000000005</v>
      </c>
      <c r="D27" s="277">
        <v>0.80202300000000004</v>
      </c>
      <c r="E27" s="277">
        <v>0.94933999999999996</v>
      </c>
      <c r="F27" s="277">
        <v>0.77249900000000005</v>
      </c>
      <c r="G27" s="274">
        <f t="shared" si="0"/>
        <v>0.34582799999999991</v>
      </c>
      <c r="H27" s="35"/>
    </row>
    <row r="28" spans="1:8">
      <c r="A28" s="278"/>
      <c r="B28" s="278" t="s">
        <v>264</v>
      </c>
      <c r="C28" s="279">
        <v>0.26865</v>
      </c>
      <c r="D28" s="279">
        <v>0.46509400000000001</v>
      </c>
      <c r="E28" s="279">
        <v>0.69942599999999999</v>
      </c>
      <c r="F28" s="279">
        <v>0.45744499999999999</v>
      </c>
      <c r="G28" s="280">
        <f t="shared" si="0"/>
        <v>0.43077599999999999</v>
      </c>
      <c r="H28" s="35"/>
    </row>
    <row r="29" spans="1:8">
      <c r="A29" s="266" t="s">
        <v>896</v>
      </c>
      <c r="C29" s="281"/>
      <c r="D29" s="281"/>
      <c r="E29" s="281"/>
      <c r="F29" s="281"/>
      <c r="G29" s="274"/>
    </row>
    <row r="30" spans="1:8">
      <c r="A30" s="266"/>
      <c r="B30" s="266"/>
      <c r="C30" s="282"/>
      <c r="D30" s="282"/>
      <c r="E30" s="282"/>
      <c r="F30" s="282"/>
      <c r="G30" s="266"/>
    </row>
    <row r="31" spans="1:8">
      <c r="A31" s="266"/>
      <c r="B31" s="266"/>
      <c r="C31" s="267"/>
      <c r="D31" s="267"/>
      <c r="E31" s="266"/>
      <c r="F31" s="266"/>
      <c r="G31" s="266"/>
    </row>
    <row r="32" spans="1:8">
      <c r="A32" s="266"/>
      <c r="B32" s="266"/>
      <c r="C32" s="267"/>
      <c r="D32" s="267"/>
      <c r="E32" s="266"/>
      <c r="F32" s="266"/>
      <c r="G32" s="266"/>
    </row>
    <row r="33" spans="1:9">
      <c r="A33" s="266"/>
      <c r="B33" s="266"/>
      <c r="C33" s="267"/>
      <c r="D33" s="267"/>
      <c r="E33" s="266"/>
      <c r="F33" s="266"/>
      <c r="G33" s="266"/>
    </row>
    <row r="34" spans="1:9">
      <c r="A34" s="266"/>
      <c r="B34" s="266"/>
      <c r="C34" s="267"/>
      <c r="D34" s="267"/>
      <c r="E34" s="266"/>
      <c r="F34" s="266"/>
      <c r="G34" s="266"/>
    </row>
    <row r="35" spans="1:9">
      <c r="A35" s="266"/>
      <c r="B35" s="266"/>
      <c r="C35" s="267"/>
      <c r="D35" s="267"/>
      <c r="E35" s="266"/>
      <c r="F35" s="266"/>
      <c r="G35" s="266"/>
      <c r="I35" s="266" t="s">
        <v>789</v>
      </c>
    </row>
    <row r="36" spans="1:9">
      <c r="A36" s="266"/>
      <c r="B36" s="266"/>
      <c r="C36" s="267"/>
      <c r="D36" s="267"/>
      <c r="E36" s="266"/>
      <c r="F36" s="266"/>
      <c r="G36" s="266"/>
    </row>
  </sheetData>
  <mergeCells count="3">
    <mergeCell ref="A5:A6"/>
    <mergeCell ref="B5:B6"/>
    <mergeCell ref="C5:E5"/>
  </mergeCells>
  <pageMargins left="0.7" right="0.7" top="0.75" bottom="0.75" header="0.3" footer="0.3"/>
  <pageSetup orientation="portrait" r:id="rId1"/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2DDFEA-901C-45F0-9A27-6DD4430F4BCE}">
  <sheetPr codeName="Sheet29"/>
  <dimension ref="B2:I35"/>
  <sheetViews>
    <sheetView zoomScale="70" zoomScaleNormal="70" workbookViewId="0">
      <selection activeCell="K40" sqref="K40"/>
    </sheetView>
  </sheetViews>
  <sheetFormatPr defaultColWidth="9" defaultRowHeight="15"/>
  <cols>
    <col min="1" max="1" width="4.5" style="27" customWidth="1"/>
    <col min="2" max="2" width="40.5" style="27" customWidth="1"/>
    <col min="3" max="3" width="9" style="27"/>
    <col min="4" max="4" width="12.1640625" style="27" bestFit="1" customWidth="1"/>
    <col min="5" max="16384" width="9" style="27"/>
  </cols>
  <sheetData>
    <row r="2" spans="2:9" ht="15.75">
      <c r="B2" s="293" t="s">
        <v>897</v>
      </c>
      <c r="C2" s="285"/>
      <c r="D2" s="285"/>
      <c r="I2" s="61"/>
    </row>
    <row r="3" spans="2:9">
      <c r="B3" s="285"/>
      <c r="C3" s="285"/>
      <c r="D3" s="285"/>
    </row>
    <row r="4" spans="2:9">
      <c r="B4" s="286" t="s">
        <v>277</v>
      </c>
      <c r="C4" s="286" t="s">
        <v>618</v>
      </c>
      <c r="D4" s="287" t="s">
        <v>898</v>
      </c>
    </row>
    <row r="5" spans="2:9">
      <c r="B5" s="288" t="s">
        <v>375</v>
      </c>
      <c r="C5" s="288" t="s">
        <v>548</v>
      </c>
      <c r="D5" s="289">
        <v>49</v>
      </c>
    </row>
    <row r="6" spans="2:9">
      <c r="B6" s="288" t="s">
        <v>177</v>
      </c>
      <c r="C6" s="288" t="s">
        <v>549</v>
      </c>
      <c r="D6" s="289">
        <v>55</v>
      </c>
    </row>
    <row r="7" spans="2:9">
      <c r="B7" s="288" t="s">
        <v>296</v>
      </c>
      <c r="C7" s="288" t="s">
        <v>551</v>
      </c>
      <c r="D7" s="289">
        <v>64</v>
      </c>
    </row>
    <row r="8" spans="2:9">
      <c r="B8" s="288" t="s">
        <v>376</v>
      </c>
      <c r="C8" s="288" t="s">
        <v>550</v>
      </c>
      <c r="D8" s="289">
        <v>65</v>
      </c>
    </row>
    <row r="9" spans="2:9">
      <c r="B9" s="288" t="s">
        <v>298</v>
      </c>
      <c r="C9" s="288" t="s">
        <v>566</v>
      </c>
      <c r="D9" s="289">
        <v>65</v>
      </c>
    </row>
    <row r="10" spans="2:9">
      <c r="B10" s="288" t="s">
        <v>128</v>
      </c>
      <c r="C10" s="288" t="s">
        <v>554</v>
      </c>
      <c r="D10" s="289">
        <v>68</v>
      </c>
    </row>
    <row r="11" spans="2:9">
      <c r="B11" s="288" t="s">
        <v>212</v>
      </c>
      <c r="C11" s="288" t="s">
        <v>553</v>
      </c>
      <c r="D11" s="289">
        <v>69</v>
      </c>
    </row>
    <row r="12" spans="2:9">
      <c r="B12" s="288" t="s">
        <v>142</v>
      </c>
      <c r="C12" s="288" t="s">
        <v>570</v>
      </c>
      <c r="D12" s="289">
        <v>70</v>
      </c>
    </row>
    <row r="13" spans="2:9">
      <c r="B13" s="288" t="s">
        <v>377</v>
      </c>
      <c r="C13" s="288" t="s">
        <v>555</v>
      </c>
      <c r="D13" s="289">
        <v>71</v>
      </c>
    </row>
    <row r="14" spans="2:9">
      <c r="B14" s="288" t="s">
        <v>380</v>
      </c>
      <c r="C14" s="288" t="s">
        <v>899</v>
      </c>
      <c r="D14" s="289">
        <v>71.84615384615384</v>
      </c>
    </row>
    <row r="15" spans="2:9">
      <c r="B15" s="288" t="s">
        <v>374</v>
      </c>
      <c r="C15" s="288" t="s">
        <v>560</v>
      </c>
      <c r="D15" s="289">
        <v>72</v>
      </c>
    </row>
    <row r="16" spans="2:9">
      <c r="B16" s="288" t="s">
        <v>191</v>
      </c>
      <c r="C16" s="288" t="s">
        <v>552</v>
      </c>
      <c r="D16" s="289">
        <v>73</v>
      </c>
    </row>
    <row r="17" spans="2:4">
      <c r="B17" s="288" t="s">
        <v>163</v>
      </c>
      <c r="C17" s="288" t="s">
        <v>557</v>
      </c>
      <c r="D17" s="289">
        <v>74</v>
      </c>
    </row>
    <row r="18" spans="2:4">
      <c r="B18" s="288" t="s">
        <v>378</v>
      </c>
      <c r="C18" s="288" t="s">
        <v>569</v>
      </c>
      <c r="D18" s="289">
        <v>74</v>
      </c>
    </row>
    <row r="19" spans="2:4">
      <c r="B19" s="288" t="s">
        <v>379</v>
      </c>
      <c r="C19" s="288" t="s">
        <v>559</v>
      </c>
      <c r="D19" s="289">
        <v>74</v>
      </c>
    </row>
    <row r="20" spans="2:4">
      <c r="B20" s="288" t="s">
        <v>365</v>
      </c>
      <c r="C20" s="288" t="s">
        <v>561</v>
      </c>
      <c r="D20" s="289">
        <v>75</v>
      </c>
    </row>
    <row r="21" spans="2:4">
      <c r="B21" s="288" t="s">
        <v>121</v>
      </c>
      <c r="C21" s="288" t="s">
        <v>571</v>
      </c>
      <c r="D21" s="289">
        <v>76</v>
      </c>
    </row>
    <row r="22" spans="2:4">
      <c r="B22" s="288" t="s">
        <v>149</v>
      </c>
      <c r="C22" s="288" t="s">
        <v>565</v>
      </c>
      <c r="D22" s="289">
        <v>76</v>
      </c>
    </row>
    <row r="23" spans="2:4">
      <c r="B23" s="288" t="s">
        <v>219</v>
      </c>
      <c r="C23" s="288" t="s">
        <v>562</v>
      </c>
      <c r="D23" s="289">
        <v>76</v>
      </c>
    </row>
    <row r="24" spans="2:4">
      <c r="B24" s="288" t="s">
        <v>184</v>
      </c>
      <c r="C24" s="288" t="s">
        <v>556</v>
      </c>
      <c r="D24" s="289">
        <v>76</v>
      </c>
    </row>
    <row r="25" spans="2:4">
      <c r="B25" s="288" t="s">
        <v>295</v>
      </c>
      <c r="C25" s="288" t="s">
        <v>572</v>
      </c>
      <c r="D25" s="289">
        <v>77</v>
      </c>
    </row>
    <row r="26" spans="2:4">
      <c r="B26" s="288" t="s">
        <v>156</v>
      </c>
      <c r="C26" s="288" t="s">
        <v>568</v>
      </c>
      <c r="D26" s="289">
        <v>77</v>
      </c>
    </row>
    <row r="27" spans="2:4">
      <c r="B27" s="288" t="s">
        <v>170</v>
      </c>
      <c r="C27" s="288" t="s">
        <v>558</v>
      </c>
      <c r="D27" s="289">
        <v>77</v>
      </c>
    </row>
    <row r="28" spans="2:4">
      <c r="B28" s="288" t="s">
        <v>205</v>
      </c>
      <c r="C28" s="288" t="s">
        <v>563</v>
      </c>
      <c r="D28" s="289">
        <v>77</v>
      </c>
    </row>
    <row r="29" spans="2:4">
      <c r="B29" s="288" t="s">
        <v>135</v>
      </c>
      <c r="C29" s="288" t="s">
        <v>567</v>
      </c>
      <c r="D29" s="289">
        <v>79</v>
      </c>
    </row>
    <row r="30" spans="2:4">
      <c r="B30" s="288" t="s">
        <v>198</v>
      </c>
      <c r="C30" s="288" t="s">
        <v>564</v>
      </c>
      <c r="D30" s="289">
        <v>79</v>
      </c>
    </row>
    <row r="31" spans="2:4">
      <c r="B31" s="288" t="s">
        <v>226</v>
      </c>
      <c r="C31" s="288" t="s">
        <v>573</v>
      </c>
      <c r="D31" s="289">
        <v>80</v>
      </c>
    </row>
    <row r="32" spans="2:4">
      <c r="B32" s="288" t="s">
        <v>900</v>
      </c>
      <c r="C32" s="288" t="s">
        <v>240</v>
      </c>
      <c r="D32" s="289">
        <v>80.21052631578948</v>
      </c>
    </row>
    <row r="33" spans="2:9">
      <c r="B33" s="290" t="s">
        <v>901</v>
      </c>
      <c r="C33" s="290" t="s">
        <v>902</v>
      </c>
      <c r="D33" s="291">
        <v>80.852941176470594</v>
      </c>
    </row>
    <row r="35" spans="2:9">
      <c r="I35" s="288" t="s">
        <v>903</v>
      </c>
    </row>
  </sheetData>
  <pageMargins left="0.7" right="0.7" top="0.75" bottom="0.75" header="0.3" footer="0.3"/>
  <drawing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01C5F1-3C74-49E3-A9BC-5D2128438908}">
  <sheetPr codeName="Sheet30"/>
  <dimension ref="A2:W33"/>
  <sheetViews>
    <sheetView topLeftCell="F1" zoomScale="80" zoomScaleNormal="80" workbookViewId="0">
      <selection activeCell="A2" sqref="A2"/>
    </sheetView>
  </sheetViews>
  <sheetFormatPr defaultColWidth="9" defaultRowHeight="15"/>
  <cols>
    <col min="1" max="1" width="19.5" style="27" customWidth="1"/>
    <col min="2" max="2" width="14.1640625" style="27" bestFit="1" customWidth="1"/>
    <col min="3" max="3" width="13.1640625" style="27" bestFit="1" customWidth="1"/>
    <col min="4" max="4" width="17.5" style="27" bestFit="1" customWidth="1"/>
    <col min="5" max="5" width="12.5" style="27" bestFit="1" customWidth="1"/>
    <col min="6" max="16384" width="9" style="27"/>
  </cols>
  <sheetData>
    <row r="2" spans="1:23">
      <c r="A2" s="304" t="s">
        <v>904</v>
      </c>
      <c r="B2" s="285"/>
      <c r="C2" s="294"/>
      <c r="D2" s="294"/>
      <c r="E2" s="294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</row>
    <row r="3" spans="1:23">
      <c r="A3" s="285"/>
      <c r="B3" s="285"/>
      <c r="C3" s="285"/>
      <c r="D3" s="285"/>
      <c r="E3" s="285"/>
    </row>
    <row r="4" spans="1:23" ht="14.85" customHeight="1">
      <c r="A4" s="285"/>
      <c r="B4" s="659" t="s">
        <v>905</v>
      </c>
      <c r="C4" s="659"/>
      <c r="D4" s="659"/>
      <c r="E4" s="659"/>
    </row>
    <row r="5" spans="1:23">
      <c r="A5" s="285"/>
      <c r="B5" s="295"/>
      <c r="C5" s="296" t="s">
        <v>490</v>
      </c>
      <c r="D5" s="297" t="s">
        <v>491</v>
      </c>
      <c r="E5" s="297" t="s">
        <v>492</v>
      </c>
    </row>
    <row r="6" spans="1:23">
      <c r="A6" s="660" t="s">
        <v>571</v>
      </c>
      <c r="B6" s="660" t="s">
        <v>121</v>
      </c>
      <c r="C6" s="298" t="s">
        <v>493</v>
      </c>
      <c r="D6" s="299">
        <v>0.65969999999999995</v>
      </c>
      <c r="E6" s="299">
        <v>0.67099999999999993</v>
      </c>
    </row>
    <row r="7" spans="1:23">
      <c r="A7" s="657"/>
      <c r="B7" s="657"/>
      <c r="C7" s="300" t="s">
        <v>494</v>
      </c>
      <c r="D7" s="301">
        <v>0.79010000000000002</v>
      </c>
      <c r="E7" s="301">
        <v>0.71209999999999996</v>
      </c>
    </row>
    <row r="8" spans="1:23">
      <c r="A8" s="658"/>
      <c r="B8" s="658"/>
      <c r="C8" s="302" t="s">
        <v>267</v>
      </c>
      <c r="D8" s="303">
        <v>0.83450000000000002</v>
      </c>
      <c r="E8" s="303">
        <v>0.70310000000000006</v>
      </c>
    </row>
    <row r="9" spans="1:23">
      <c r="A9" s="660" t="s">
        <v>567</v>
      </c>
      <c r="B9" s="660" t="s">
        <v>135</v>
      </c>
      <c r="C9" s="298" t="s">
        <v>493</v>
      </c>
      <c r="D9" s="299">
        <v>0.85049999999999992</v>
      </c>
      <c r="E9" s="299">
        <v>0.93030000000000002</v>
      </c>
    </row>
    <row r="10" spans="1:23">
      <c r="A10" s="657"/>
      <c r="B10" s="657"/>
      <c r="C10" s="300" t="s">
        <v>494</v>
      </c>
      <c r="D10" s="301">
        <v>0.93279999999999996</v>
      </c>
      <c r="E10" s="301">
        <v>0.9345</v>
      </c>
    </row>
    <row r="11" spans="1:23">
      <c r="A11" s="658"/>
      <c r="B11" s="658"/>
      <c r="C11" s="302" t="s">
        <v>267</v>
      </c>
      <c r="D11" s="303">
        <v>0.94159999999999999</v>
      </c>
      <c r="E11" s="303">
        <v>0.94640000000000002</v>
      </c>
    </row>
    <row r="12" spans="1:23">
      <c r="A12" s="657" t="s">
        <v>568</v>
      </c>
      <c r="B12" s="657" t="s">
        <v>156</v>
      </c>
      <c r="C12" s="300" t="s">
        <v>493</v>
      </c>
      <c r="D12" s="301">
        <v>0.92949999999999999</v>
      </c>
      <c r="E12" s="301">
        <v>0.9265000000000001</v>
      </c>
    </row>
    <row r="13" spans="1:23">
      <c r="A13" s="657"/>
      <c r="B13" s="657"/>
      <c r="C13" s="300" t="s">
        <v>494</v>
      </c>
      <c r="D13" s="301">
        <v>0.97499999999999998</v>
      </c>
      <c r="E13" s="301">
        <v>0.95689999999999997</v>
      </c>
    </row>
    <row r="14" spans="1:23">
      <c r="A14" s="658"/>
      <c r="B14" s="658"/>
      <c r="C14" s="302" t="s">
        <v>267</v>
      </c>
      <c r="D14" s="303">
        <v>0.9951000000000001</v>
      </c>
      <c r="E14" s="303">
        <v>0.98089999999999999</v>
      </c>
    </row>
    <row r="15" spans="1:23">
      <c r="A15" s="657" t="s">
        <v>556</v>
      </c>
      <c r="B15" s="657" t="s">
        <v>184</v>
      </c>
      <c r="C15" s="300" t="s">
        <v>493</v>
      </c>
      <c r="D15" s="301">
        <v>0.70700000000000007</v>
      </c>
      <c r="E15" s="301">
        <v>0.97470000000000001</v>
      </c>
    </row>
    <row r="16" spans="1:23">
      <c r="A16" s="657"/>
      <c r="B16" s="657"/>
      <c r="C16" s="300" t="s">
        <v>494</v>
      </c>
      <c r="D16" s="301">
        <v>0.61990000000000001</v>
      </c>
      <c r="E16" s="301">
        <v>0.98257000000000005</v>
      </c>
    </row>
    <row r="17" spans="1:22">
      <c r="A17" s="658"/>
      <c r="B17" s="658"/>
      <c r="C17" s="302" t="s">
        <v>267</v>
      </c>
      <c r="D17" s="303">
        <v>0.63479999999999992</v>
      </c>
      <c r="E17" s="303">
        <v>0.99400000000000011</v>
      </c>
    </row>
    <row r="18" spans="1:22">
      <c r="A18" s="657" t="s">
        <v>563</v>
      </c>
      <c r="B18" s="657" t="s">
        <v>205</v>
      </c>
      <c r="C18" s="300" t="s">
        <v>493</v>
      </c>
      <c r="D18" s="301">
        <v>0.67249999999999999</v>
      </c>
      <c r="E18" s="301">
        <v>0.81779999999999997</v>
      </c>
    </row>
    <row r="19" spans="1:22">
      <c r="A19" s="657"/>
      <c r="B19" s="657"/>
      <c r="C19" s="300" t="s">
        <v>494</v>
      </c>
      <c r="D19" s="301">
        <v>0.82140000000000002</v>
      </c>
      <c r="E19" s="301">
        <v>0.82689999999999997</v>
      </c>
    </row>
    <row r="20" spans="1:22">
      <c r="A20" s="658"/>
      <c r="B20" s="658"/>
      <c r="C20" s="302" t="s">
        <v>267</v>
      </c>
      <c r="D20" s="303">
        <v>0.90110000000000001</v>
      </c>
      <c r="E20" s="303">
        <v>0.84889999999999999</v>
      </c>
    </row>
    <row r="21" spans="1:22" ht="23.1" customHeight="1">
      <c r="A21" s="655" t="s">
        <v>906</v>
      </c>
      <c r="B21" s="655"/>
      <c r="C21" s="655"/>
      <c r="D21" s="655"/>
      <c r="E21" s="655"/>
    </row>
    <row r="22" spans="1:22">
      <c r="A22" s="656"/>
      <c r="B22" s="656"/>
      <c r="C22" s="656"/>
      <c r="D22" s="656"/>
      <c r="E22" s="656"/>
    </row>
    <row r="23" spans="1:22">
      <c r="A23" s="79"/>
      <c r="B23" s="79"/>
      <c r="C23" s="79"/>
      <c r="D23" s="79"/>
      <c r="E23" s="285"/>
    </row>
    <row r="24" spans="1:22">
      <c r="A24" s="79"/>
      <c r="B24" s="79"/>
      <c r="C24" s="79"/>
      <c r="D24" s="79"/>
      <c r="E24" s="285"/>
    </row>
    <row r="25" spans="1:22">
      <c r="A25" s="79"/>
      <c r="B25" s="79"/>
      <c r="C25" s="79"/>
      <c r="D25" s="79"/>
      <c r="E25" s="285"/>
    </row>
    <row r="26" spans="1:22">
      <c r="A26" s="68"/>
      <c r="B26" s="68"/>
      <c r="C26" s="68"/>
      <c r="D26" s="68"/>
    </row>
    <row r="27" spans="1:22">
      <c r="G27" s="515" t="s">
        <v>907</v>
      </c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</row>
    <row r="28" spans="1:22">
      <c r="G28" s="515" t="s">
        <v>908</v>
      </c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</row>
    <row r="29" spans="1:22">
      <c r="G29" s="515" t="s">
        <v>909</v>
      </c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</row>
    <row r="30" spans="1:22">
      <c r="G30" s="515" t="s">
        <v>910</v>
      </c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</row>
    <row r="31" spans="1:22">
      <c r="G31" s="515" t="s">
        <v>911</v>
      </c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</row>
    <row r="32" spans="1:22">
      <c r="G32" s="515" t="s">
        <v>912</v>
      </c>
    </row>
    <row r="33" spans="7:7">
      <c r="G33" s="515" t="s">
        <v>913</v>
      </c>
    </row>
  </sheetData>
  <mergeCells count="12">
    <mergeCell ref="A21:E22"/>
    <mergeCell ref="B18:B20"/>
    <mergeCell ref="B4:E4"/>
    <mergeCell ref="B6:B8"/>
    <mergeCell ref="B9:B11"/>
    <mergeCell ref="B12:B14"/>
    <mergeCell ref="B15:B17"/>
    <mergeCell ref="A6:A8"/>
    <mergeCell ref="A9:A11"/>
    <mergeCell ref="A12:A14"/>
    <mergeCell ref="A15:A17"/>
    <mergeCell ref="A18:A20"/>
  </mergeCells>
  <pageMargins left="0.7" right="0.7" top="0.75" bottom="0.75" header="0.3" footer="0.3"/>
  <pageSetup orientation="portrait" r:id="rId1"/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F376B4-087F-4897-8973-F1D900547A06}">
  <sheetPr codeName="Sheet31"/>
  <dimension ref="B2:J37"/>
  <sheetViews>
    <sheetView zoomScale="82" zoomScaleNormal="82" workbookViewId="0">
      <selection activeCell="D40" sqref="D40"/>
    </sheetView>
  </sheetViews>
  <sheetFormatPr defaultColWidth="12.1640625" defaultRowHeight="15"/>
  <cols>
    <col min="1" max="1" width="4.5" style="28" customWidth="1"/>
    <col min="2" max="2" width="36.5" style="28" bestFit="1" customWidth="1"/>
    <col min="3" max="16384" width="12.1640625" style="28"/>
  </cols>
  <sheetData>
    <row r="2" spans="2:6">
      <c r="B2" s="304" t="s">
        <v>914</v>
      </c>
      <c r="C2" s="288"/>
      <c r="D2" s="288"/>
      <c r="E2" s="288"/>
    </row>
    <row r="3" spans="2:6">
      <c r="B3" s="288"/>
      <c r="C3" s="288"/>
      <c r="D3" s="288"/>
      <c r="E3" s="288"/>
      <c r="F3"/>
    </row>
    <row r="4" spans="2:6">
      <c r="B4" s="286" t="s">
        <v>618</v>
      </c>
      <c r="C4" s="286" t="s">
        <v>915</v>
      </c>
      <c r="D4" s="286" t="s">
        <v>916</v>
      </c>
      <c r="E4" s="286" t="s">
        <v>917</v>
      </c>
      <c r="F4"/>
    </row>
    <row r="5" spans="2:6">
      <c r="B5" s="288" t="s">
        <v>548</v>
      </c>
      <c r="C5" s="288" t="s">
        <v>375</v>
      </c>
      <c r="D5" s="288" t="s">
        <v>918</v>
      </c>
      <c r="E5" s="289">
        <v>32.1</v>
      </c>
      <c r="F5"/>
    </row>
    <row r="6" spans="2:6">
      <c r="B6" s="288" t="s">
        <v>550</v>
      </c>
      <c r="C6" s="288" t="s">
        <v>376</v>
      </c>
      <c r="D6" s="288" t="s">
        <v>919</v>
      </c>
      <c r="E6" s="289">
        <v>46.5</v>
      </c>
      <c r="F6"/>
    </row>
    <row r="7" spans="2:6">
      <c r="B7" s="288" t="s">
        <v>554</v>
      </c>
      <c r="C7" s="288" t="s">
        <v>128</v>
      </c>
      <c r="D7" s="288" t="s">
        <v>920</v>
      </c>
      <c r="E7" s="289">
        <v>48.8</v>
      </c>
      <c r="F7"/>
    </row>
    <row r="8" spans="2:6">
      <c r="B8" s="288" t="s">
        <v>560</v>
      </c>
      <c r="C8" s="288" t="s">
        <v>374</v>
      </c>
      <c r="D8" s="288" t="s">
        <v>921</v>
      </c>
      <c r="E8" s="289">
        <v>49.8</v>
      </c>
      <c r="F8"/>
    </row>
    <row r="9" spans="2:6">
      <c r="B9" s="288" t="s">
        <v>549</v>
      </c>
      <c r="C9" s="288" t="s">
        <v>177</v>
      </c>
      <c r="D9" s="288" t="s">
        <v>922</v>
      </c>
      <c r="E9" s="289">
        <v>51.5</v>
      </c>
      <c r="F9"/>
    </row>
    <row r="10" spans="2:6">
      <c r="B10" s="305" t="s">
        <v>684</v>
      </c>
      <c r="C10" s="305" t="s">
        <v>684</v>
      </c>
      <c r="D10" s="305" t="s">
        <v>684</v>
      </c>
      <c r="E10" s="306">
        <v>54.4</v>
      </c>
      <c r="F10"/>
    </row>
    <row r="11" spans="2:6">
      <c r="B11" s="288" t="s">
        <v>555</v>
      </c>
      <c r="C11" s="288" t="s">
        <v>377</v>
      </c>
      <c r="D11" s="288" t="s">
        <v>923</v>
      </c>
      <c r="E11" s="289">
        <v>54.5</v>
      </c>
      <c r="F11"/>
    </row>
    <row r="12" spans="2:6">
      <c r="B12" s="288" t="s">
        <v>551</v>
      </c>
      <c r="C12" s="288" t="s">
        <v>296</v>
      </c>
      <c r="D12" s="288" t="s">
        <v>924</v>
      </c>
      <c r="E12" s="289">
        <v>55.7</v>
      </c>
      <c r="F12"/>
    </row>
    <row r="13" spans="2:6">
      <c r="B13" s="288" t="s">
        <v>553</v>
      </c>
      <c r="C13" s="288" t="s">
        <v>212</v>
      </c>
      <c r="D13" s="288" t="s">
        <v>925</v>
      </c>
      <c r="E13" s="289">
        <v>56.7</v>
      </c>
      <c r="F13"/>
    </row>
    <row r="14" spans="2:6">
      <c r="B14" s="288" t="s">
        <v>557</v>
      </c>
      <c r="C14" s="288" t="s">
        <v>163</v>
      </c>
      <c r="D14" s="288" t="s">
        <v>926</v>
      </c>
      <c r="E14" s="289">
        <v>61.2</v>
      </c>
      <c r="F14"/>
    </row>
    <row r="15" spans="2:6">
      <c r="B15" s="288" t="s">
        <v>552</v>
      </c>
      <c r="C15" s="288" t="s">
        <v>191</v>
      </c>
      <c r="D15" s="288" t="s">
        <v>927</v>
      </c>
      <c r="E15" s="289">
        <v>61.2</v>
      </c>
      <c r="F15"/>
    </row>
    <row r="16" spans="2:6">
      <c r="B16" s="305" t="s">
        <v>899</v>
      </c>
      <c r="C16" s="305" t="s">
        <v>380</v>
      </c>
      <c r="D16" s="305" t="s">
        <v>622</v>
      </c>
      <c r="E16" s="306">
        <v>61.8</v>
      </c>
      <c r="F16"/>
    </row>
    <row r="17" spans="2:10">
      <c r="B17" s="288" t="s">
        <v>566</v>
      </c>
      <c r="C17" s="288" t="s">
        <v>298</v>
      </c>
      <c r="D17" s="288" t="s">
        <v>928</v>
      </c>
      <c r="E17" s="289">
        <v>62</v>
      </c>
      <c r="F17"/>
    </row>
    <row r="18" spans="2:10">
      <c r="B18" s="288" t="s">
        <v>558</v>
      </c>
      <c r="C18" s="288" t="s">
        <v>170</v>
      </c>
      <c r="D18" s="288" t="s">
        <v>929</v>
      </c>
      <c r="E18" s="289">
        <v>62.2</v>
      </c>
      <c r="F18"/>
    </row>
    <row r="19" spans="2:10">
      <c r="B19" s="288" t="s">
        <v>562</v>
      </c>
      <c r="C19" s="288" t="s">
        <v>219</v>
      </c>
      <c r="D19" s="288" t="s">
        <v>930</v>
      </c>
      <c r="E19" s="289">
        <v>63.2</v>
      </c>
      <c r="F19"/>
    </row>
    <row r="20" spans="2:10">
      <c r="B20" s="288" t="s">
        <v>567</v>
      </c>
      <c r="C20" s="288" t="s">
        <v>135</v>
      </c>
      <c r="D20" s="288" t="s">
        <v>931</v>
      </c>
      <c r="E20" s="289">
        <v>63.8</v>
      </c>
      <c r="F20"/>
    </row>
    <row r="21" spans="2:10">
      <c r="B21" s="288" t="s">
        <v>563</v>
      </c>
      <c r="C21" s="288" t="s">
        <v>205</v>
      </c>
      <c r="D21" s="288" t="s">
        <v>932</v>
      </c>
      <c r="E21" s="289">
        <v>64.3</v>
      </c>
      <c r="F21"/>
    </row>
    <row r="22" spans="2:10">
      <c r="B22" s="288" t="s">
        <v>569</v>
      </c>
      <c r="C22" s="288" t="s">
        <v>378</v>
      </c>
      <c r="D22" s="288" t="s">
        <v>933</v>
      </c>
      <c r="E22" s="289">
        <v>64.3</v>
      </c>
      <c r="F22"/>
      <c r="G22" s="516" t="s">
        <v>934</v>
      </c>
    </row>
    <row r="23" spans="2:10">
      <c r="B23" s="288" t="s">
        <v>556</v>
      </c>
      <c r="C23" s="288" t="s">
        <v>184</v>
      </c>
      <c r="D23" s="288" t="s">
        <v>935</v>
      </c>
      <c r="E23" s="289">
        <v>66.3</v>
      </c>
      <c r="F23"/>
      <c r="G23" s="516" t="s">
        <v>936</v>
      </c>
    </row>
    <row r="24" spans="2:10">
      <c r="B24" s="288" t="s">
        <v>561</v>
      </c>
      <c r="C24" s="288" t="s">
        <v>365</v>
      </c>
      <c r="D24" s="288" t="s">
        <v>937</v>
      </c>
      <c r="E24" s="289">
        <v>66.400000000000006</v>
      </c>
      <c r="F24"/>
      <c r="G24" s="55" t="s">
        <v>938</v>
      </c>
      <c r="H24"/>
      <c r="I24"/>
      <c r="J24"/>
    </row>
    <row r="25" spans="2:10">
      <c r="B25" s="288" t="s">
        <v>559</v>
      </c>
      <c r="C25" s="288" t="s">
        <v>379</v>
      </c>
      <c r="D25" s="288" t="s">
        <v>939</v>
      </c>
      <c r="E25" s="289">
        <v>67.8</v>
      </c>
      <c r="F25"/>
      <c r="G25" s="516" t="s">
        <v>940</v>
      </c>
    </row>
    <row r="26" spans="2:10">
      <c r="B26" s="288" t="s">
        <v>571</v>
      </c>
      <c r="C26" s="288" t="s">
        <v>121</v>
      </c>
      <c r="D26" s="288" t="s">
        <v>941</v>
      </c>
      <c r="E26" s="289">
        <v>68.099999999999994</v>
      </c>
      <c r="F26"/>
    </row>
    <row r="27" spans="2:10">
      <c r="B27" s="288" t="s">
        <v>564</v>
      </c>
      <c r="C27" s="288" t="s">
        <v>198</v>
      </c>
      <c r="D27" s="288" t="s">
        <v>942</v>
      </c>
      <c r="E27" s="289">
        <v>68.3</v>
      </c>
      <c r="F27"/>
    </row>
    <row r="28" spans="2:10">
      <c r="B28" s="288" t="s">
        <v>565</v>
      </c>
      <c r="C28" s="288" t="s">
        <v>149</v>
      </c>
      <c r="D28" s="288" t="s">
        <v>943</v>
      </c>
      <c r="E28" s="289">
        <v>68.5</v>
      </c>
      <c r="F28"/>
    </row>
    <row r="29" spans="2:10">
      <c r="B29" s="288" t="s">
        <v>572</v>
      </c>
      <c r="C29" s="288" t="s">
        <v>295</v>
      </c>
      <c r="D29" s="288" t="s">
        <v>944</v>
      </c>
      <c r="E29" s="289">
        <v>70.8</v>
      </c>
      <c r="F29"/>
    </row>
    <row r="30" spans="2:10">
      <c r="B30" s="288" t="s">
        <v>573</v>
      </c>
      <c r="C30" s="288" t="s">
        <v>226</v>
      </c>
      <c r="D30" s="288" t="s">
        <v>945</v>
      </c>
      <c r="E30" s="289">
        <v>71</v>
      </c>
      <c r="F30"/>
    </row>
    <row r="31" spans="2:10">
      <c r="B31" s="307" t="s">
        <v>568</v>
      </c>
      <c r="C31" s="307" t="s">
        <v>156</v>
      </c>
      <c r="D31" s="307" t="s">
        <v>946</v>
      </c>
      <c r="E31" s="308">
        <v>73.7</v>
      </c>
      <c r="F31"/>
    </row>
    <row r="32" spans="2:10">
      <c r="B32" s="288" t="s">
        <v>570</v>
      </c>
      <c r="C32" s="288" t="s">
        <v>142</v>
      </c>
      <c r="D32" s="288" t="s">
        <v>947</v>
      </c>
      <c r="E32" s="289">
        <v>77.900000000000006</v>
      </c>
      <c r="F32"/>
    </row>
    <row r="33" spans="2:6">
      <c r="B33" s="309" t="s">
        <v>240</v>
      </c>
      <c r="C33" s="309" t="s">
        <v>685</v>
      </c>
      <c r="D33" s="309" t="s">
        <v>948</v>
      </c>
      <c r="E33" s="310">
        <v>86.17</v>
      </c>
      <c r="F33"/>
    </row>
    <row r="34" spans="2:6">
      <c r="B34" s="311" t="s">
        <v>949</v>
      </c>
      <c r="C34" s="288"/>
      <c r="D34" s="288"/>
      <c r="E34" s="288"/>
    </row>
    <row r="35" spans="2:6">
      <c r="B35" s="288"/>
      <c r="C35" s="288"/>
      <c r="D35" s="288"/>
      <c r="E35" s="288"/>
    </row>
    <row r="36" spans="2:6">
      <c r="B36" s="288"/>
      <c r="C36" s="288"/>
      <c r="D36" s="288"/>
      <c r="E36" s="288"/>
    </row>
    <row r="37" spans="2:6">
      <c r="B37" s="288"/>
      <c r="C37" s="288"/>
      <c r="D37" s="288"/>
      <c r="E37" s="288"/>
    </row>
  </sheetData>
  <autoFilter ref="B4:E4" xr:uid="{8DF376B4-087F-4897-8973-F1D900547A06}">
    <sortState xmlns:xlrd2="http://schemas.microsoft.com/office/spreadsheetml/2017/richdata2" ref="B5:E34">
      <sortCondition ref="E4"/>
    </sortState>
  </autoFilter>
  <pageMargins left="0.7" right="0.7" top="0.75" bottom="0.75" header="0.3" footer="0.3"/>
  <pageSetup orientation="portrait" r:id="rId1"/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AF6A47-E864-4C4D-BF88-695A8FF39B9B}">
  <sheetPr codeName="Sheet32"/>
  <dimension ref="A1:G28"/>
  <sheetViews>
    <sheetView tabSelected="1" zoomScaleNormal="100" workbookViewId="0">
      <selection activeCell="E30" sqref="E30"/>
    </sheetView>
  </sheetViews>
  <sheetFormatPr defaultColWidth="12.1640625" defaultRowHeight="12.75"/>
  <cols>
    <col min="1" max="1" width="27.1640625" style="545" bestFit="1" customWidth="1"/>
    <col min="2" max="2" width="6.1640625" style="545" customWidth="1"/>
    <col min="3" max="3" width="17.6640625" style="545" customWidth="1"/>
    <col min="4" max="4" width="37.1640625" style="545" customWidth="1"/>
    <col min="5" max="5" width="13" style="545" customWidth="1"/>
    <col min="6" max="16384" width="12.1640625" style="545"/>
  </cols>
  <sheetData>
    <row r="1" spans="1:6" ht="41.1" customHeight="1">
      <c r="A1" s="231" t="s">
        <v>950</v>
      </c>
      <c r="B1" s="543"/>
      <c r="C1" s="543"/>
      <c r="D1" s="544"/>
      <c r="E1" s="544"/>
      <c r="F1" s="544"/>
    </row>
    <row r="2" spans="1:6" s="550" customFormat="1" ht="45.6" customHeight="1">
      <c r="A2" s="546" t="s">
        <v>277</v>
      </c>
      <c r="B2" s="547" t="s">
        <v>618</v>
      </c>
      <c r="C2" s="547" t="s">
        <v>619</v>
      </c>
      <c r="D2" s="547" t="s">
        <v>951</v>
      </c>
      <c r="E2" s="548" t="s">
        <v>952</v>
      </c>
      <c r="F2" s="549"/>
    </row>
    <row r="3" spans="1:6">
      <c r="A3" s="551" t="s">
        <v>121</v>
      </c>
      <c r="B3" s="552" t="s">
        <v>571</v>
      </c>
      <c r="C3" s="552" t="s">
        <v>293</v>
      </c>
      <c r="D3" s="553">
        <v>11.333852100556847</v>
      </c>
      <c r="E3" s="554">
        <v>2.6207413942089</v>
      </c>
      <c r="F3" s="544"/>
    </row>
    <row r="4" spans="1:6">
      <c r="A4" s="551" t="s">
        <v>128</v>
      </c>
      <c r="B4" s="552" t="s">
        <v>554</v>
      </c>
      <c r="C4" s="552" t="s">
        <v>293</v>
      </c>
      <c r="D4" s="553">
        <v>7.1517409705959283</v>
      </c>
      <c r="E4" s="554">
        <v>1.4142135623730951</v>
      </c>
      <c r="F4" s="544"/>
    </row>
    <row r="5" spans="1:6">
      <c r="A5" s="551" t="s">
        <v>135</v>
      </c>
      <c r="B5" s="552" t="s">
        <v>567</v>
      </c>
      <c r="C5" s="552" t="s">
        <v>293</v>
      </c>
      <c r="D5" s="553">
        <v>12.757952300682382</v>
      </c>
      <c r="E5" s="554">
        <v>2.0396489026555056</v>
      </c>
      <c r="F5" s="544"/>
    </row>
    <row r="6" spans="1:6">
      <c r="A6" s="551" t="s">
        <v>142</v>
      </c>
      <c r="B6" s="552" t="s">
        <v>570</v>
      </c>
      <c r="C6" s="552" t="s">
        <v>293</v>
      </c>
      <c r="D6" s="553">
        <v>13.527776533635111</v>
      </c>
      <c r="E6" s="554">
        <v>2.401873910352005</v>
      </c>
      <c r="F6" s="544"/>
    </row>
    <row r="7" spans="1:6">
      <c r="A7" s="551" t="s">
        <v>149</v>
      </c>
      <c r="B7" s="552" t="s">
        <v>565</v>
      </c>
      <c r="C7" s="552" t="s">
        <v>293</v>
      </c>
      <c r="D7" s="553">
        <v>8.6374243916779267</v>
      </c>
      <c r="E7" s="554">
        <v>1.8171205928321397</v>
      </c>
      <c r="F7" s="544"/>
    </row>
    <row r="8" spans="1:6">
      <c r="A8" s="551" t="s">
        <v>156</v>
      </c>
      <c r="B8" s="552" t="s">
        <v>568</v>
      </c>
      <c r="C8" s="552" t="s">
        <v>293</v>
      </c>
      <c r="D8" s="553">
        <v>11.870703758188261</v>
      </c>
      <c r="E8" s="554">
        <v>2.4494897427831779</v>
      </c>
      <c r="F8" s="544"/>
    </row>
    <row r="9" spans="1:6">
      <c r="A9" s="551" t="s">
        <v>163</v>
      </c>
      <c r="B9" s="552" t="s">
        <v>557</v>
      </c>
      <c r="C9" s="552" t="s">
        <v>293</v>
      </c>
      <c r="D9" s="553">
        <v>10.10851481023329</v>
      </c>
      <c r="E9" s="554">
        <v>1.5130857494229015</v>
      </c>
      <c r="F9" s="544"/>
    </row>
    <row r="10" spans="1:6">
      <c r="A10" s="551" t="s">
        <v>170</v>
      </c>
      <c r="B10" s="552" t="s">
        <v>558</v>
      </c>
      <c r="C10" s="552" t="s">
        <v>293</v>
      </c>
      <c r="D10" s="553">
        <v>9.8985990717720203</v>
      </c>
      <c r="E10" s="554">
        <v>2.0396489026555056</v>
      </c>
      <c r="F10" s="544"/>
    </row>
    <row r="11" spans="1:6">
      <c r="A11" s="551" t="s">
        <v>219</v>
      </c>
      <c r="B11" s="552" t="s">
        <v>562</v>
      </c>
      <c r="C11" s="552" t="s">
        <v>293</v>
      </c>
      <c r="D11" s="553">
        <v>7.6894026033828249</v>
      </c>
      <c r="E11" s="554">
        <v>1.6983813295649526</v>
      </c>
      <c r="F11" s="544"/>
    </row>
    <row r="12" spans="1:6" ht="14.1" customHeight="1">
      <c r="A12" s="551" t="s">
        <v>177</v>
      </c>
      <c r="B12" s="552" t="s">
        <v>549</v>
      </c>
      <c r="C12" s="552" t="s">
        <v>293</v>
      </c>
      <c r="D12" s="553">
        <v>4.7111988695761529</v>
      </c>
      <c r="E12" s="554">
        <v>1.4142135623730951</v>
      </c>
      <c r="F12" s="544"/>
    </row>
    <row r="13" spans="1:6">
      <c r="A13" s="551" t="s">
        <v>374</v>
      </c>
      <c r="B13" s="552" t="s">
        <v>560</v>
      </c>
      <c r="C13" s="552" t="s">
        <v>289</v>
      </c>
      <c r="D13" s="553">
        <v>6.1329208504973245</v>
      </c>
      <c r="E13" s="554">
        <v>1.5874010519681996</v>
      </c>
      <c r="F13" s="544"/>
    </row>
    <row r="14" spans="1:6">
      <c r="A14" s="551" t="s">
        <v>376</v>
      </c>
      <c r="B14" s="552" t="s">
        <v>550</v>
      </c>
      <c r="C14" s="552" t="s">
        <v>293</v>
      </c>
      <c r="D14" s="553">
        <v>2.4594769638364631</v>
      </c>
      <c r="E14" s="554">
        <v>1.3480061545972777</v>
      </c>
      <c r="F14" s="544"/>
    </row>
    <row r="15" spans="1:6">
      <c r="A15" s="551" t="s">
        <v>184</v>
      </c>
      <c r="B15" s="552" t="s">
        <v>556</v>
      </c>
      <c r="C15" s="552" t="s">
        <v>293</v>
      </c>
      <c r="D15" s="553">
        <v>7.7158894869551222</v>
      </c>
      <c r="E15" s="554">
        <v>1.8171205928321397</v>
      </c>
      <c r="F15" s="544"/>
    </row>
    <row r="16" spans="1:6">
      <c r="A16" s="551" t="s">
        <v>191</v>
      </c>
      <c r="B16" s="552" t="s">
        <v>552</v>
      </c>
      <c r="C16" s="552" t="s">
        <v>289</v>
      </c>
      <c r="D16" s="553">
        <v>2.2407245899376589</v>
      </c>
      <c r="E16" s="554">
        <v>1.4142135623730951</v>
      </c>
      <c r="F16" s="544"/>
    </row>
    <row r="17" spans="1:7">
      <c r="A17" s="551" t="s">
        <v>198</v>
      </c>
      <c r="B17" s="552" t="s">
        <v>564</v>
      </c>
      <c r="C17" s="552" t="s">
        <v>293</v>
      </c>
      <c r="D17" s="553">
        <v>13.746109741452107</v>
      </c>
      <c r="E17" s="554">
        <v>1.8171205928321397</v>
      </c>
      <c r="F17" s="544"/>
    </row>
    <row r="18" spans="1:7">
      <c r="A18" s="551" t="s">
        <v>212</v>
      </c>
      <c r="B18" s="552" t="s">
        <v>553</v>
      </c>
      <c r="C18" s="552" t="s">
        <v>293</v>
      </c>
      <c r="D18" s="553">
        <v>10.400585063305407</v>
      </c>
      <c r="E18" s="554">
        <v>1.6983813295649526</v>
      </c>
      <c r="F18" s="544"/>
    </row>
    <row r="19" spans="1:7">
      <c r="A19" s="551" t="s">
        <v>205</v>
      </c>
      <c r="B19" s="552" t="s">
        <v>563</v>
      </c>
      <c r="C19" s="552" t="s">
        <v>293</v>
      </c>
      <c r="D19" s="553">
        <v>10.000771403295552</v>
      </c>
      <c r="E19" s="554">
        <v>1.6983813295649526</v>
      </c>
      <c r="F19" s="544"/>
    </row>
    <row r="20" spans="1:7">
      <c r="A20" s="551" t="s">
        <v>377</v>
      </c>
      <c r="B20" s="552" t="s">
        <v>555</v>
      </c>
      <c r="C20" s="552" t="s">
        <v>289</v>
      </c>
      <c r="D20" s="553">
        <v>5.4340772353503137</v>
      </c>
      <c r="E20" s="554">
        <v>1.906368585993873</v>
      </c>
      <c r="F20" s="544"/>
    </row>
    <row r="21" spans="1:7">
      <c r="A21" s="551" t="s">
        <v>226</v>
      </c>
      <c r="B21" s="552" t="s">
        <v>573</v>
      </c>
      <c r="C21" s="552" t="s">
        <v>293</v>
      </c>
      <c r="D21" s="553">
        <v>12.894569722781034</v>
      </c>
      <c r="E21" s="554">
        <v>2.5697965868506505</v>
      </c>
      <c r="F21" s="544"/>
    </row>
    <row r="22" spans="1:7">
      <c r="A22" s="555"/>
      <c r="B22" s="556"/>
      <c r="C22" s="556"/>
      <c r="D22" s="557"/>
      <c r="E22" s="558"/>
      <c r="F22" s="544"/>
    </row>
    <row r="23" spans="1:7">
      <c r="A23" s="544"/>
      <c r="B23" s="544"/>
      <c r="C23" s="544"/>
      <c r="D23" s="544"/>
      <c r="E23" s="544"/>
      <c r="F23" s="544"/>
    </row>
    <row r="24" spans="1:7">
      <c r="A24" s="559"/>
      <c r="B24" s="544"/>
      <c r="C24" s="544"/>
      <c r="D24" s="544"/>
      <c r="E24" s="544"/>
      <c r="F24" s="544"/>
      <c r="G24" s="552" t="s">
        <v>953</v>
      </c>
    </row>
    <row r="25" spans="1:7">
      <c r="A25" s="544"/>
      <c r="B25" s="544"/>
      <c r="C25" s="544"/>
      <c r="D25" s="544"/>
      <c r="E25" s="544"/>
      <c r="F25" s="544"/>
      <c r="G25" s="552" t="s">
        <v>14</v>
      </c>
    </row>
    <row r="26" spans="1:7">
      <c r="A26" s="544"/>
      <c r="B26" s="544"/>
      <c r="C26" s="544"/>
      <c r="D26" s="544"/>
      <c r="E26" s="544"/>
      <c r="F26" s="544"/>
      <c r="G26" s="552"/>
    </row>
    <row r="27" spans="1:7">
      <c r="A27" s="544"/>
      <c r="B27" s="544"/>
      <c r="C27" s="544"/>
      <c r="D27" s="544"/>
      <c r="E27" s="544"/>
      <c r="F27" s="544"/>
      <c r="G27" s="552"/>
    </row>
    <row r="28" spans="1:7">
      <c r="A28" s="544"/>
      <c r="B28" s="544"/>
      <c r="C28" s="544"/>
      <c r="D28" s="544"/>
      <c r="E28" s="544"/>
      <c r="F28" s="544"/>
    </row>
  </sheetData>
  <pageMargins left="0.7" right="0.7" top="0.75" bottom="0.75" header="0.3" footer="0.3"/>
  <pageSetup orientation="portrait" r:id="rId1"/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A1155B-D77E-764B-82AE-12F98C37FDBD}">
  <sheetPr codeName="Sheet33"/>
  <dimension ref="A1:J68"/>
  <sheetViews>
    <sheetView topLeftCell="C25" zoomScale="95" zoomScaleNormal="95" workbookViewId="0">
      <selection activeCell="A32" sqref="A32"/>
    </sheetView>
  </sheetViews>
  <sheetFormatPr defaultColWidth="10.1640625" defaultRowHeight="12.75"/>
  <cols>
    <col min="1" max="1" width="32.1640625" style="519" customWidth="1"/>
    <col min="2" max="2" width="10.1640625" style="519"/>
    <col min="3" max="3" width="17" style="519" customWidth="1"/>
    <col min="4" max="5" width="10.1640625" style="519"/>
    <col min="6" max="6" width="14.6640625" style="519" customWidth="1"/>
    <col min="7" max="16384" width="10.1640625" style="519"/>
  </cols>
  <sheetData>
    <row r="1" spans="1:8">
      <c r="A1" s="518"/>
      <c r="B1" s="518"/>
      <c r="C1" s="518"/>
      <c r="D1" s="518"/>
      <c r="E1" s="518"/>
      <c r="F1" s="518"/>
      <c r="G1" s="518"/>
      <c r="H1" s="518"/>
    </row>
    <row r="2" spans="1:8">
      <c r="A2" s="517" t="s">
        <v>954</v>
      </c>
      <c r="B2" s="518"/>
      <c r="C2" s="518"/>
      <c r="D2" s="518"/>
      <c r="E2" s="518"/>
      <c r="F2" s="518"/>
      <c r="G2" s="518"/>
      <c r="H2" s="518"/>
    </row>
    <row r="3" spans="1:8" ht="39" customHeight="1">
      <c r="A3" s="539" t="s">
        <v>955</v>
      </c>
      <c r="B3" s="539" t="s">
        <v>120</v>
      </c>
      <c r="C3" s="539" t="s">
        <v>956</v>
      </c>
      <c r="D3" s="539" t="s">
        <v>119</v>
      </c>
      <c r="E3" s="539" t="s">
        <v>957</v>
      </c>
      <c r="F3" s="539" t="s">
        <v>958</v>
      </c>
      <c r="G3" s="518"/>
      <c r="H3" s="518"/>
    </row>
    <row r="4" spans="1:8" ht="20.100000000000001" customHeight="1">
      <c r="A4" s="518" t="s">
        <v>128</v>
      </c>
      <c r="B4" s="518">
        <v>50</v>
      </c>
      <c r="C4" s="518">
        <v>5</v>
      </c>
      <c r="D4" s="518">
        <v>55</v>
      </c>
      <c r="E4" s="518">
        <v>63.768567015847438</v>
      </c>
      <c r="F4" s="518">
        <v>60.17307692307692</v>
      </c>
      <c r="G4" s="518"/>
      <c r="H4" s="518"/>
    </row>
    <row r="5" spans="1:8">
      <c r="A5" s="518" t="s">
        <v>375</v>
      </c>
      <c r="B5" s="518">
        <v>55</v>
      </c>
      <c r="C5" s="518"/>
      <c r="D5" s="518">
        <v>55</v>
      </c>
      <c r="E5" s="518">
        <v>63.768567015847438</v>
      </c>
      <c r="F5" s="518">
        <v>60.17307692307692</v>
      </c>
      <c r="G5" s="518"/>
      <c r="H5" s="518"/>
    </row>
    <row r="6" spans="1:8">
      <c r="A6" s="518" t="s">
        <v>219</v>
      </c>
      <c r="B6" s="518">
        <v>55</v>
      </c>
      <c r="C6" s="518">
        <v>5</v>
      </c>
      <c r="D6" s="518">
        <v>60</v>
      </c>
      <c r="E6" s="518">
        <v>63.768567015847438</v>
      </c>
      <c r="F6" s="518">
        <v>60.17307692307692</v>
      </c>
      <c r="G6" s="518"/>
      <c r="H6" s="518"/>
    </row>
    <row r="7" spans="1:8">
      <c r="A7" s="518" t="s">
        <v>379</v>
      </c>
      <c r="B7" s="518">
        <v>55</v>
      </c>
      <c r="C7" s="518">
        <v>5</v>
      </c>
      <c r="D7" s="518">
        <v>60</v>
      </c>
      <c r="E7" s="518">
        <v>63.768567015847438</v>
      </c>
      <c r="F7" s="518">
        <v>60.17307692307692</v>
      </c>
      <c r="G7" s="518"/>
      <c r="H7" s="518"/>
    </row>
    <row r="8" spans="1:8">
      <c r="A8" s="518" t="s">
        <v>828</v>
      </c>
      <c r="B8" s="518">
        <v>60</v>
      </c>
      <c r="C8" s="518"/>
      <c r="D8" s="518">
        <v>60</v>
      </c>
      <c r="E8" s="518">
        <v>63.768567015847438</v>
      </c>
      <c r="F8" s="518">
        <v>60.17307692307692</v>
      </c>
      <c r="G8" s="518"/>
      <c r="H8" s="518"/>
    </row>
    <row r="9" spans="1:8">
      <c r="A9" s="518" t="s">
        <v>170</v>
      </c>
      <c r="B9" s="518">
        <v>60</v>
      </c>
      <c r="C9" s="518"/>
      <c r="D9" s="518">
        <v>60</v>
      </c>
      <c r="E9" s="518">
        <v>63.768567015847438</v>
      </c>
      <c r="F9" s="518">
        <v>60.17307692307692</v>
      </c>
      <c r="G9" s="518"/>
      <c r="H9" s="518"/>
    </row>
    <row r="10" spans="1:8">
      <c r="A10" s="518" t="s">
        <v>177</v>
      </c>
      <c r="B10" s="518">
        <v>60</v>
      </c>
      <c r="C10" s="518"/>
      <c r="D10" s="518">
        <v>60</v>
      </c>
      <c r="E10" s="518">
        <v>63.768567015847438</v>
      </c>
      <c r="F10" s="518">
        <v>60.17307692307692</v>
      </c>
      <c r="G10" s="518"/>
      <c r="H10" s="518"/>
    </row>
    <row r="11" spans="1:8">
      <c r="A11" s="518" t="s">
        <v>374</v>
      </c>
      <c r="B11" s="518">
        <v>60</v>
      </c>
      <c r="C11" s="518"/>
      <c r="D11" s="518">
        <v>60</v>
      </c>
      <c r="E11" s="518">
        <v>63.768567015847438</v>
      </c>
      <c r="F11" s="518">
        <v>60.17307692307692</v>
      </c>
      <c r="G11" s="518"/>
      <c r="H11" s="518"/>
    </row>
    <row r="12" spans="1:8">
      <c r="A12" s="518" t="s">
        <v>191</v>
      </c>
      <c r="B12" s="518">
        <v>60</v>
      </c>
      <c r="C12" s="518"/>
      <c r="D12" s="518">
        <v>60</v>
      </c>
      <c r="E12" s="518">
        <v>63.768567015847438</v>
      </c>
      <c r="F12" s="518">
        <v>60.17307692307692</v>
      </c>
      <c r="G12" s="518"/>
      <c r="H12" s="518"/>
    </row>
    <row r="13" spans="1:8">
      <c r="A13" s="518" t="s">
        <v>212</v>
      </c>
      <c r="B13" s="518">
        <v>60</v>
      </c>
      <c r="C13" s="518"/>
      <c r="D13" s="518">
        <v>60</v>
      </c>
      <c r="E13" s="518">
        <v>63.768567015847438</v>
      </c>
      <c r="F13" s="518">
        <v>60.17307692307692</v>
      </c>
      <c r="G13" s="518"/>
      <c r="H13" s="518"/>
    </row>
    <row r="14" spans="1:8">
      <c r="A14" s="518" t="s">
        <v>447</v>
      </c>
      <c r="B14" s="518">
        <v>60</v>
      </c>
      <c r="C14" s="518"/>
      <c r="D14" s="518">
        <v>60</v>
      </c>
      <c r="E14" s="518">
        <v>63.768567015847438</v>
      </c>
      <c r="F14" s="518">
        <v>60.17307692307692</v>
      </c>
      <c r="G14" s="518"/>
      <c r="H14" s="518"/>
    </row>
    <row r="15" spans="1:8">
      <c r="A15" s="518" t="s">
        <v>378</v>
      </c>
      <c r="B15" s="518">
        <v>60</v>
      </c>
      <c r="C15" s="518"/>
      <c r="D15" s="518">
        <v>60</v>
      </c>
      <c r="E15" s="518">
        <v>63.768567015847438</v>
      </c>
      <c r="F15" s="518">
        <v>60.17307692307692</v>
      </c>
      <c r="G15" s="518"/>
      <c r="H15" s="518"/>
    </row>
    <row r="16" spans="1:8">
      <c r="A16" s="518" t="s">
        <v>226</v>
      </c>
      <c r="B16" s="518">
        <v>60</v>
      </c>
      <c r="C16" s="518"/>
      <c r="D16" s="518">
        <v>60</v>
      </c>
      <c r="E16" s="518">
        <v>63.768567015847438</v>
      </c>
      <c r="F16" s="518">
        <v>60.17307692307692</v>
      </c>
      <c r="G16" s="518"/>
      <c r="H16" s="518"/>
    </row>
    <row r="17" spans="1:10">
      <c r="A17" s="518" t="s">
        <v>149</v>
      </c>
      <c r="B17" s="518">
        <v>57</v>
      </c>
      <c r="C17" s="518">
        <v>5</v>
      </c>
      <c r="D17" s="518">
        <v>62</v>
      </c>
      <c r="E17" s="518">
        <v>63.768567015847438</v>
      </c>
      <c r="F17" s="518">
        <v>60.17307692307692</v>
      </c>
      <c r="G17" s="518"/>
      <c r="H17" s="518"/>
    </row>
    <row r="18" spans="1:10">
      <c r="A18" s="518" t="s">
        <v>198</v>
      </c>
      <c r="B18" s="518">
        <v>57</v>
      </c>
      <c r="C18" s="518">
        <v>5</v>
      </c>
      <c r="D18" s="518">
        <v>62</v>
      </c>
      <c r="E18" s="518">
        <v>63.768567015847438</v>
      </c>
      <c r="F18" s="518">
        <v>60.17307692307692</v>
      </c>
      <c r="G18" s="518"/>
      <c r="H18" s="518"/>
    </row>
    <row r="19" spans="1:10">
      <c r="A19" s="518" t="s">
        <v>121</v>
      </c>
      <c r="B19" s="518">
        <v>60</v>
      </c>
      <c r="C19" s="518">
        <v>5</v>
      </c>
      <c r="D19" s="518">
        <v>65</v>
      </c>
      <c r="E19" s="518">
        <v>63.768567015847438</v>
      </c>
      <c r="F19" s="518">
        <v>60.17307692307692</v>
      </c>
      <c r="G19" s="518"/>
      <c r="H19" s="518"/>
    </row>
    <row r="20" spans="1:10">
      <c r="A20" s="518" t="s">
        <v>135</v>
      </c>
      <c r="B20" s="518">
        <v>60</v>
      </c>
      <c r="C20" s="518">
        <v>5</v>
      </c>
      <c r="D20" s="518">
        <v>65</v>
      </c>
      <c r="E20" s="518">
        <v>63.768567015847438</v>
      </c>
      <c r="F20" s="518">
        <v>60.17307692307692</v>
      </c>
      <c r="G20" s="518"/>
      <c r="H20" s="518"/>
    </row>
    <row r="21" spans="1:10">
      <c r="A21" s="518" t="s">
        <v>142</v>
      </c>
      <c r="B21" s="518">
        <v>60</v>
      </c>
      <c r="C21" s="518">
        <v>5</v>
      </c>
      <c r="D21" s="518">
        <v>65</v>
      </c>
      <c r="E21" s="518">
        <v>63.768567015847438</v>
      </c>
      <c r="F21" s="518">
        <v>60.17307692307692</v>
      </c>
      <c r="G21" s="518"/>
      <c r="H21" s="518"/>
    </row>
    <row r="22" spans="1:10">
      <c r="A22" s="518" t="s">
        <v>376</v>
      </c>
      <c r="B22" s="518">
        <v>60</v>
      </c>
      <c r="C22" s="518">
        <v>5</v>
      </c>
      <c r="D22" s="518">
        <v>65</v>
      </c>
      <c r="E22" s="518">
        <v>63.768567015847438</v>
      </c>
      <c r="F22" s="518">
        <v>60.17307692307692</v>
      </c>
      <c r="G22" s="518"/>
      <c r="H22" s="518"/>
    </row>
    <row r="23" spans="1:10">
      <c r="A23" s="518" t="s">
        <v>298</v>
      </c>
      <c r="B23" s="518">
        <v>64</v>
      </c>
      <c r="C23" s="518">
        <v>1</v>
      </c>
      <c r="D23" s="518">
        <v>65</v>
      </c>
      <c r="E23" s="518">
        <v>63.768567015847438</v>
      </c>
      <c r="F23" s="518">
        <v>60.17307692307692</v>
      </c>
      <c r="G23" s="518"/>
      <c r="H23" s="518"/>
    </row>
    <row r="24" spans="1:10">
      <c r="A24" s="518" t="s">
        <v>365</v>
      </c>
      <c r="B24" s="518">
        <v>65</v>
      </c>
      <c r="C24" s="518"/>
      <c r="D24" s="518">
        <v>65</v>
      </c>
      <c r="E24" s="518">
        <v>63.768567015847438</v>
      </c>
      <c r="F24" s="518">
        <v>60.17307692307692</v>
      </c>
      <c r="G24" s="518"/>
      <c r="H24" s="518"/>
    </row>
    <row r="25" spans="1:10">
      <c r="A25" s="518" t="s">
        <v>296</v>
      </c>
      <c r="B25" s="518">
        <v>65</v>
      </c>
      <c r="C25" s="518"/>
      <c r="D25" s="518">
        <v>65</v>
      </c>
      <c r="E25" s="518">
        <v>63.768567015847438</v>
      </c>
      <c r="F25" s="518">
        <v>60.17307692307692</v>
      </c>
      <c r="G25" s="518"/>
      <c r="H25" s="518"/>
    </row>
    <row r="26" spans="1:10">
      <c r="A26" s="518" t="s">
        <v>156</v>
      </c>
      <c r="B26" s="518">
        <v>65</v>
      </c>
      <c r="C26" s="518"/>
      <c r="D26" s="518">
        <v>65</v>
      </c>
      <c r="E26" s="518">
        <v>63.768567015847438</v>
      </c>
      <c r="F26" s="518">
        <v>60.17307692307692</v>
      </c>
      <c r="G26" s="518"/>
      <c r="H26" s="518"/>
    </row>
    <row r="27" spans="1:10">
      <c r="A27" s="518" t="s">
        <v>184</v>
      </c>
      <c r="B27" s="518">
        <v>65</v>
      </c>
      <c r="C27" s="518"/>
      <c r="D27" s="518">
        <v>65</v>
      </c>
      <c r="E27" s="518">
        <v>63.768567015847438</v>
      </c>
      <c r="F27" s="518">
        <v>60.17307692307692</v>
      </c>
      <c r="G27" s="518"/>
      <c r="H27" s="518"/>
      <c r="J27" s="518"/>
    </row>
    <row r="28" spans="1:10">
      <c r="A28" s="518" t="s">
        <v>205</v>
      </c>
      <c r="B28" s="518">
        <v>65</v>
      </c>
      <c r="C28" s="518"/>
      <c r="D28" s="518">
        <v>65</v>
      </c>
      <c r="E28" s="518">
        <v>63.768567015847438</v>
      </c>
      <c r="F28" s="518">
        <v>60.17307692307692</v>
      </c>
      <c r="G28" s="518"/>
      <c r="H28" s="518"/>
      <c r="J28" s="518" t="s">
        <v>959</v>
      </c>
    </row>
    <row r="29" spans="1:10">
      <c r="A29" s="540" t="s">
        <v>295</v>
      </c>
      <c r="B29" s="540">
        <v>66.5</v>
      </c>
      <c r="C29" s="540"/>
      <c r="D29" s="540">
        <v>66.5</v>
      </c>
      <c r="E29" s="540">
        <v>63.768567015847438</v>
      </c>
      <c r="F29" s="540">
        <v>60.17307692307692</v>
      </c>
      <c r="G29" s="518"/>
      <c r="H29" s="518"/>
      <c r="J29" s="518" t="s">
        <v>960</v>
      </c>
    </row>
    <row r="30" spans="1:10">
      <c r="A30" s="541" t="s">
        <v>961</v>
      </c>
      <c r="B30" s="541">
        <v>60.17307692307692</v>
      </c>
      <c r="C30" s="541"/>
      <c r="D30" s="541"/>
      <c r="E30" s="541"/>
      <c r="F30" s="541"/>
      <c r="G30" s="518"/>
      <c r="H30" s="518"/>
      <c r="J30" s="518" t="s">
        <v>962</v>
      </c>
    </row>
    <row r="31" spans="1:10">
      <c r="A31" s="542" t="s">
        <v>963</v>
      </c>
      <c r="B31" s="542">
        <v>63.768567015847438</v>
      </c>
      <c r="C31" s="542"/>
      <c r="D31" s="542"/>
      <c r="E31" s="542"/>
      <c r="F31" s="542"/>
      <c r="G31" s="518"/>
      <c r="H31" s="518"/>
    </row>
    <row r="32" spans="1:10">
      <c r="A32" s="518" t="s">
        <v>964</v>
      </c>
      <c r="B32" s="518"/>
      <c r="C32" s="518"/>
      <c r="D32" s="518"/>
      <c r="E32" s="518"/>
      <c r="F32" s="518"/>
      <c r="G32" s="518"/>
      <c r="H32" s="518"/>
    </row>
    <row r="33" spans="1:8">
      <c r="A33" s="518"/>
      <c r="B33" s="518"/>
      <c r="C33" s="518"/>
      <c r="D33" s="518"/>
      <c r="E33" s="518"/>
      <c r="F33" s="518"/>
      <c r="G33" s="518"/>
      <c r="H33" s="518"/>
    </row>
    <row r="34" spans="1:8">
      <c r="A34" s="518"/>
      <c r="B34" s="518"/>
      <c r="C34" s="518"/>
      <c r="D34" s="518"/>
      <c r="E34" s="518"/>
      <c r="F34" s="518"/>
      <c r="G34" s="518"/>
      <c r="H34" s="518"/>
    </row>
    <row r="35" spans="1:8">
      <c r="A35" s="518"/>
      <c r="B35" s="518"/>
      <c r="C35" s="518"/>
      <c r="D35" s="518"/>
      <c r="E35" s="518"/>
      <c r="F35" s="518"/>
      <c r="G35" s="518"/>
      <c r="H35" s="518"/>
    </row>
    <row r="65" spans="3:3">
      <c r="C65" s="518" t="s">
        <v>959</v>
      </c>
    </row>
    <row r="66" spans="3:3">
      <c r="C66" s="518" t="s">
        <v>960</v>
      </c>
    </row>
    <row r="67" spans="3:3">
      <c r="C67" s="518" t="s">
        <v>962</v>
      </c>
    </row>
    <row r="68" spans="3:3">
      <c r="C68" s="518"/>
    </row>
  </sheetData>
  <pageMargins left="0.7" right="0.7" top="0.75" bottom="0.75" header="0.3" footer="0.3"/>
  <drawing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9D44CD-1E72-47FB-97EC-757D4064ADB2}">
  <sheetPr codeName="Sheet34"/>
  <dimension ref="A1:N39"/>
  <sheetViews>
    <sheetView zoomScaleNormal="95" workbookViewId="0">
      <selection activeCell="C10" sqref="C10"/>
    </sheetView>
  </sheetViews>
  <sheetFormatPr defaultColWidth="10.1640625" defaultRowHeight="12.75"/>
  <cols>
    <col min="1" max="1" width="26.6640625" style="519" customWidth="1"/>
    <col min="2" max="4" width="18.6640625" style="519" customWidth="1"/>
    <col min="5" max="6" width="10.1640625" style="519"/>
    <col min="7" max="7" width="18.1640625" style="519" customWidth="1"/>
    <col min="8" max="8" width="13.6640625" style="519" customWidth="1"/>
    <col min="9" max="16384" width="10.1640625" style="519"/>
  </cols>
  <sheetData>
    <row r="1" spans="1:14">
      <c r="A1" s="517" t="s">
        <v>965</v>
      </c>
      <c r="B1" s="518"/>
      <c r="C1" s="518"/>
      <c r="D1" s="518"/>
      <c r="H1" s="520"/>
      <c r="I1" s="521"/>
      <c r="J1" s="521"/>
      <c r="K1" s="521"/>
      <c r="L1" s="521"/>
      <c r="M1" s="521"/>
      <c r="N1" s="521"/>
    </row>
    <row r="2" spans="1:14" ht="30.6" customHeight="1">
      <c r="A2" s="522" t="s">
        <v>966</v>
      </c>
      <c r="B2" s="523" t="s">
        <v>967</v>
      </c>
      <c r="C2" s="523" t="s">
        <v>968</v>
      </c>
      <c r="D2" s="524" t="s">
        <v>969</v>
      </c>
      <c r="H2" s="521"/>
      <c r="I2" s="521"/>
      <c r="J2" s="521"/>
      <c r="K2" s="521"/>
      <c r="L2" s="521"/>
      <c r="M2" s="521"/>
      <c r="N2" s="521"/>
    </row>
    <row r="3" spans="1:14">
      <c r="A3" s="525" t="s">
        <v>849</v>
      </c>
      <c r="B3" s="526">
        <v>0.03</v>
      </c>
      <c r="C3" s="527">
        <v>0.184</v>
      </c>
      <c r="D3" s="527">
        <f t="shared" ref="D3:D35" si="0">$B$37</f>
        <v>0.11442308829899875</v>
      </c>
      <c r="H3" s="521"/>
      <c r="I3" s="521"/>
      <c r="J3" s="521"/>
      <c r="K3" s="521"/>
      <c r="L3" s="521"/>
      <c r="M3" s="521"/>
      <c r="N3" s="521"/>
    </row>
    <row r="4" spans="1:14">
      <c r="A4" s="525" t="s">
        <v>809</v>
      </c>
      <c r="B4" s="526">
        <v>0.04</v>
      </c>
      <c r="C4" s="527">
        <v>0.184</v>
      </c>
      <c r="D4" s="527">
        <f t="shared" si="0"/>
        <v>0.11442308829899875</v>
      </c>
      <c r="H4" s="521"/>
      <c r="I4" s="521"/>
      <c r="J4" s="521"/>
      <c r="K4" s="521"/>
      <c r="L4" s="521"/>
      <c r="M4" s="521"/>
      <c r="N4" s="521"/>
    </row>
    <row r="5" spans="1:14">
      <c r="A5" s="525" t="s">
        <v>841</v>
      </c>
      <c r="B5" s="526">
        <v>9.8000000000000004E-2</v>
      </c>
      <c r="C5" s="527">
        <v>0.184</v>
      </c>
      <c r="D5" s="527">
        <f t="shared" si="0"/>
        <v>0.11442308829899875</v>
      </c>
      <c r="H5" s="521"/>
      <c r="I5" s="521"/>
      <c r="J5" s="521"/>
      <c r="K5" s="521"/>
      <c r="L5" s="521"/>
      <c r="M5" s="521"/>
      <c r="N5" s="521"/>
    </row>
    <row r="6" spans="1:14">
      <c r="A6" s="525" t="s">
        <v>839</v>
      </c>
      <c r="B6" s="526">
        <v>0.13500000000000001</v>
      </c>
      <c r="C6" s="527">
        <v>0.184</v>
      </c>
      <c r="D6" s="527">
        <f t="shared" si="0"/>
        <v>0.11442308829899875</v>
      </c>
      <c r="H6" s="521"/>
      <c r="I6" s="521"/>
      <c r="J6" s="521"/>
      <c r="K6" s="521"/>
      <c r="L6" s="521"/>
      <c r="M6" s="521"/>
      <c r="N6" s="521"/>
    </row>
    <row r="7" spans="1:14">
      <c r="A7" s="525" t="s">
        <v>847</v>
      </c>
      <c r="B7" s="526">
        <v>8.827586206896551E-2</v>
      </c>
      <c r="C7" s="527">
        <v>0.184</v>
      </c>
      <c r="D7" s="527">
        <f t="shared" si="0"/>
        <v>0.11442308829899875</v>
      </c>
      <c r="H7" s="521"/>
      <c r="I7" s="521"/>
      <c r="J7" s="521"/>
      <c r="K7" s="521"/>
      <c r="L7" s="521"/>
      <c r="M7" s="521"/>
      <c r="N7" s="521"/>
    </row>
    <row r="8" spans="1:14">
      <c r="A8" s="525" t="s">
        <v>820</v>
      </c>
      <c r="B8" s="526">
        <v>0.04</v>
      </c>
      <c r="C8" s="527">
        <v>0.184</v>
      </c>
      <c r="D8" s="527">
        <f t="shared" si="0"/>
        <v>0.11442308829899875</v>
      </c>
      <c r="H8" s="521"/>
      <c r="I8" s="521"/>
      <c r="J8" s="521"/>
      <c r="K8" s="521"/>
      <c r="L8" s="521"/>
      <c r="M8" s="521"/>
      <c r="N8" s="521"/>
    </row>
    <row r="9" spans="1:14">
      <c r="A9" s="525" t="s">
        <v>970</v>
      </c>
      <c r="B9" s="526">
        <v>4.4400000000000002E-2</v>
      </c>
      <c r="C9" s="527">
        <v>0.184</v>
      </c>
      <c r="D9" s="527">
        <f t="shared" si="0"/>
        <v>0.11442308829899875</v>
      </c>
      <c r="H9" s="521"/>
      <c r="I9" s="521"/>
      <c r="J9" s="521"/>
      <c r="K9" s="521"/>
      <c r="L9" s="521"/>
      <c r="M9" s="521"/>
      <c r="N9" s="521"/>
    </row>
    <row r="10" spans="1:14">
      <c r="A10" s="525" t="s">
        <v>843</v>
      </c>
      <c r="B10" s="526">
        <v>5.5000000000000007E-2</v>
      </c>
      <c r="C10" s="527">
        <v>0.184</v>
      </c>
      <c r="D10" s="527">
        <f t="shared" si="0"/>
        <v>0.11442308829899875</v>
      </c>
      <c r="H10" s="521"/>
      <c r="I10" s="521"/>
      <c r="J10" s="521"/>
      <c r="K10" s="521"/>
      <c r="L10" s="521"/>
      <c r="M10" s="521"/>
      <c r="N10" s="521"/>
    </row>
    <row r="11" spans="1:14">
      <c r="A11" s="525" t="s">
        <v>824</v>
      </c>
      <c r="B11" s="526">
        <v>6.275E-2</v>
      </c>
      <c r="C11" s="527">
        <v>0.184</v>
      </c>
      <c r="D11" s="527">
        <f t="shared" si="0"/>
        <v>0.11442308829899875</v>
      </c>
      <c r="H11" s="521"/>
      <c r="I11" s="521"/>
      <c r="J11" s="521"/>
      <c r="K11" s="521"/>
      <c r="L11" s="521"/>
      <c r="M11" s="521"/>
      <c r="N11" s="521"/>
    </row>
    <row r="12" spans="1:14">
      <c r="A12" s="525" t="s">
        <v>971</v>
      </c>
      <c r="B12" s="526">
        <v>7.9199999999999993E-2</v>
      </c>
      <c r="C12" s="527">
        <v>0.184</v>
      </c>
      <c r="D12" s="527">
        <f t="shared" si="0"/>
        <v>0.11442308829899875</v>
      </c>
      <c r="H12" s="521"/>
      <c r="I12" s="521"/>
      <c r="J12" s="521"/>
      <c r="K12" s="521"/>
      <c r="L12" s="521"/>
      <c r="M12" s="521"/>
      <c r="N12" s="521"/>
    </row>
    <row r="13" spans="1:14">
      <c r="A13" s="525" t="s">
        <v>878</v>
      </c>
      <c r="B13" s="526">
        <v>8.0836051797992484E-2</v>
      </c>
      <c r="C13" s="527">
        <v>0.184</v>
      </c>
      <c r="D13" s="527">
        <f t="shared" si="0"/>
        <v>0.11442308829899875</v>
      </c>
      <c r="H13" s="521"/>
      <c r="I13" s="521"/>
      <c r="J13" s="521"/>
      <c r="K13" s="521"/>
      <c r="L13" s="521"/>
      <c r="M13" s="521"/>
      <c r="N13" s="521"/>
    </row>
    <row r="14" spans="1:14">
      <c r="A14" s="525" t="s">
        <v>872</v>
      </c>
      <c r="B14" s="526">
        <v>9.74E-2</v>
      </c>
      <c r="C14" s="527">
        <v>0.184</v>
      </c>
      <c r="D14" s="527">
        <f t="shared" si="0"/>
        <v>0.11442308829899875</v>
      </c>
      <c r="H14" s="521"/>
      <c r="I14" s="521"/>
      <c r="J14" s="521"/>
      <c r="K14" s="521"/>
      <c r="L14" s="521"/>
      <c r="M14" s="521"/>
      <c r="N14" s="521"/>
    </row>
    <row r="15" spans="1:14">
      <c r="A15" s="525" t="s">
        <v>829</v>
      </c>
      <c r="B15" s="526">
        <v>0.1</v>
      </c>
      <c r="C15" s="527">
        <v>0.184</v>
      </c>
      <c r="D15" s="527">
        <f t="shared" si="0"/>
        <v>0.11442308829899875</v>
      </c>
      <c r="H15" s="521"/>
      <c r="I15" s="521"/>
      <c r="J15" s="521"/>
      <c r="K15" s="521"/>
      <c r="L15" s="521"/>
      <c r="M15" s="521"/>
      <c r="N15" s="521"/>
    </row>
    <row r="16" spans="1:14">
      <c r="A16" s="528" t="s">
        <v>811</v>
      </c>
      <c r="B16" s="529">
        <v>0.1</v>
      </c>
      <c r="C16" s="527">
        <v>0.184</v>
      </c>
      <c r="D16" s="527">
        <f t="shared" si="0"/>
        <v>0.11442308829899875</v>
      </c>
      <c r="H16" s="521"/>
      <c r="I16" s="521"/>
      <c r="J16" s="521"/>
      <c r="K16" s="521"/>
      <c r="L16" s="521"/>
      <c r="M16" s="521"/>
      <c r="N16" s="521"/>
    </row>
    <row r="17" spans="1:14">
      <c r="A17" s="530" t="s">
        <v>816</v>
      </c>
      <c r="B17" s="531">
        <v>0.1</v>
      </c>
      <c r="C17" s="527">
        <v>0.184</v>
      </c>
      <c r="D17" s="527">
        <f t="shared" si="0"/>
        <v>0.11442308829899875</v>
      </c>
      <c r="H17" s="521"/>
      <c r="I17" s="521"/>
      <c r="J17" s="521"/>
      <c r="K17" s="521"/>
      <c r="L17" s="521"/>
      <c r="M17" s="521"/>
      <c r="N17" s="521"/>
    </row>
    <row r="18" spans="1:14">
      <c r="A18" s="525" t="s">
        <v>972</v>
      </c>
      <c r="B18" s="526">
        <v>0.1</v>
      </c>
      <c r="C18" s="527">
        <v>0.184</v>
      </c>
      <c r="D18" s="527">
        <f t="shared" si="0"/>
        <v>0.11442308829899875</v>
      </c>
      <c r="H18" s="521"/>
      <c r="I18" s="521"/>
      <c r="J18" s="521"/>
      <c r="K18" s="521"/>
      <c r="L18" s="521"/>
      <c r="M18" s="521"/>
      <c r="N18" s="521"/>
    </row>
    <row r="19" spans="1:14">
      <c r="A19" s="525" t="s">
        <v>818</v>
      </c>
      <c r="B19" s="526">
        <v>0.1</v>
      </c>
      <c r="C19" s="527">
        <v>0.184</v>
      </c>
      <c r="D19" s="527">
        <f t="shared" si="0"/>
        <v>0.11442308829899875</v>
      </c>
      <c r="H19" s="521"/>
      <c r="I19" s="521"/>
      <c r="J19" s="521"/>
      <c r="K19" s="521"/>
      <c r="L19" s="521"/>
      <c r="M19" s="521"/>
      <c r="N19" s="521"/>
    </row>
    <row r="20" spans="1:14">
      <c r="A20" s="525" t="s">
        <v>973</v>
      </c>
      <c r="B20" s="526">
        <v>0.1</v>
      </c>
      <c r="C20" s="527">
        <v>0.184</v>
      </c>
      <c r="D20" s="527">
        <f t="shared" si="0"/>
        <v>0.11442308829899875</v>
      </c>
      <c r="H20" s="521"/>
      <c r="I20" s="521"/>
      <c r="J20" s="521"/>
      <c r="K20" s="521"/>
      <c r="L20" s="521"/>
      <c r="M20" s="521"/>
      <c r="N20" s="521"/>
    </row>
    <row r="21" spans="1:14">
      <c r="A21" s="525" t="s">
        <v>832</v>
      </c>
      <c r="B21" s="526">
        <v>0.108</v>
      </c>
      <c r="C21" s="527">
        <v>0.184</v>
      </c>
      <c r="D21" s="527">
        <f t="shared" si="0"/>
        <v>0.11442308829899875</v>
      </c>
      <c r="H21" s="521"/>
      <c r="I21" s="521"/>
      <c r="J21" s="521"/>
      <c r="K21" s="521"/>
      <c r="L21" s="521"/>
      <c r="M21" s="521"/>
      <c r="N21" s="521"/>
    </row>
    <row r="22" spans="1:14">
      <c r="A22" s="525" t="s">
        <v>860</v>
      </c>
      <c r="B22" s="526">
        <v>0.11000000000000001</v>
      </c>
      <c r="C22" s="527">
        <v>0.184</v>
      </c>
      <c r="D22" s="527">
        <f t="shared" si="0"/>
        <v>0.11442308829899875</v>
      </c>
      <c r="H22" s="521"/>
      <c r="I22" s="521"/>
      <c r="J22" s="521"/>
      <c r="K22" s="521"/>
      <c r="L22" s="521"/>
      <c r="M22" s="521"/>
      <c r="N22" s="521"/>
    </row>
    <row r="23" spans="1:14">
      <c r="A23" s="525" t="s">
        <v>822</v>
      </c>
      <c r="B23" s="526">
        <v>0.115</v>
      </c>
      <c r="C23" s="527">
        <v>0.184</v>
      </c>
      <c r="D23" s="527">
        <f t="shared" si="0"/>
        <v>0.11442308829899875</v>
      </c>
      <c r="H23" s="521"/>
      <c r="I23" s="521"/>
      <c r="J23" s="521"/>
      <c r="K23" s="521"/>
      <c r="L23" s="521"/>
      <c r="M23" s="521"/>
      <c r="N23" s="521"/>
    </row>
    <row r="24" spans="1:14">
      <c r="A24" s="525" t="s">
        <v>837</v>
      </c>
      <c r="B24" s="526">
        <v>0.12</v>
      </c>
      <c r="C24" s="527">
        <v>0.184</v>
      </c>
      <c r="D24" s="527">
        <f t="shared" si="0"/>
        <v>0.11442308829899875</v>
      </c>
      <c r="H24" s="521"/>
      <c r="I24" s="521"/>
      <c r="J24" s="521"/>
      <c r="K24" s="521"/>
      <c r="L24" s="521"/>
      <c r="M24" s="521"/>
      <c r="N24" s="521"/>
    </row>
    <row r="25" spans="1:14">
      <c r="A25" s="525" t="s">
        <v>875</v>
      </c>
      <c r="B25" s="526">
        <v>0.125</v>
      </c>
      <c r="C25" s="527">
        <v>0.184</v>
      </c>
      <c r="D25" s="527">
        <f t="shared" si="0"/>
        <v>0.11442308829899875</v>
      </c>
      <c r="H25" s="521"/>
      <c r="I25" s="521"/>
      <c r="J25" s="521"/>
      <c r="K25" s="521"/>
      <c r="L25" s="521"/>
      <c r="M25" s="521"/>
      <c r="N25" s="521"/>
    </row>
    <row r="26" spans="1:14">
      <c r="A26" s="525" t="s">
        <v>858</v>
      </c>
      <c r="B26" s="526">
        <v>0.13</v>
      </c>
      <c r="C26" s="527">
        <v>0.184</v>
      </c>
      <c r="D26" s="527">
        <f t="shared" si="0"/>
        <v>0.11442308829899875</v>
      </c>
      <c r="H26" s="521"/>
      <c r="I26" s="521"/>
      <c r="J26" s="521"/>
      <c r="K26" s="521"/>
      <c r="L26" s="521"/>
      <c r="M26" s="521"/>
      <c r="N26" s="521"/>
    </row>
    <row r="27" spans="1:14">
      <c r="A27" s="525" t="s">
        <v>826</v>
      </c>
      <c r="B27" s="526">
        <v>0.13</v>
      </c>
      <c r="C27" s="527">
        <v>0.184</v>
      </c>
      <c r="D27" s="527">
        <f t="shared" si="0"/>
        <v>0.11442308829899875</v>
      </c>
      <c r="H27" s="521"/>
      <c r="I27" s="521"/>
      <c r="J27" s="521"/>
      <c r="K27" s="521"/>
      <c r="L27" s="521"/>
      <c r="M27" s="521"/>
      <c r="N27" s="521"/>
    </row>
    <row r="28" spans="1:14">
      <c r="A28" s="525" t="s">
        <v>806</v>
      </c>
      <c r="B28" s="526">
        <v>0.13</v>
      </c>
      <c r="C28" s="527">
        <v>0.184</v>
      </c>
      <c r="D28" s="527">
        <f t="shared" si="0"/>
        <v>0.11442308829899875</v>
      </c>
      <c r="H28" s="521"/>
      <c r="I28" s="521"/>
      <c r="J28" s="521"/>
      <c r="K28" s="521"/>
      <c r="L28" s="521"/>
      <c r="M28" s="521"/>
      <c r="N28" s="521"/>
    </row>
    <row r="29" spans="1:14">
      <c r="A29" s="528" t="s">
        <v>974</v>
      </c>
      <c r="B29" s="529">
        <v>0.13500000000000001</v>
      </c>
      <c r="C29" s="527">
        <v>0.184</v>
      </c>
      <c r="D29" s="527">
        <f t="shared" si="0"/>
        <v>0.11442308829899875</v>
      </c>
      <c r="H29" s="521"/>
      <c r="I29" s="521"/>
      <c r="J29" s="521"/>
      <c r="K29" s="521"/>
      <c r="L29" s="521"/>
      <c r="M29" s="521"/>
      <c r="N29" s="521"/>
    </row>
    <row r="30" spans="1:14">
      <c r="A30" s="530" t="s">
        <v>845</v>
      </c>
      <c r="B30" s="531">
        <v>0.14000000000000001</v>
      </c>
      <c r="C30" s="527">
        <v>0.184</v>
      </c>
      <c r="D30" s="527">
        <f t="shared" si="0"/>
        <v>0.11442308829899875</v>
      </c>
      <c r="H30" s="521"/>
      <c r="I30" s="521"/>
      <c r="J30" s="521"/>
      <c r="K30" s="521"/>
      <c r="L30" s="521"/>
      <c r="M30" s="521"/>
      <c r="N30" s="521"/>
    </row>
    <row r="31" spans="1:14">
      <c r="A31" s="525" t="s">
        <v>975</v>
      </c>
      <c r="B31" s="526">
        <v>0.15</v>
      </c>
      <c r="C31" s="527">
        <v>0.184</v>
      </c>
      <c r="D31" s="527">
        <f t="shared" si="0"/>
        <v>0.11442308829899875</v>
      </c>
      <c r="G31" s="525" t="s">
        <v>959</v>
      </c>
      <c r="H31" s="525"/>
      <c r="I31" s="521"/>
      <c r="J31" s="521"/>
      <c r="K31" s="521"/>
      <c r="L31" s="521"/>
      <c r="M31" s="521"/>
      <c r="N31" s="521"/>
    </row>
    <row r="32" spans="1:14">
      <c r="A32" s="525" t="s">
        <v>856</v>
      </c>
      <c r="B32" s="526">
        <v>0.16</v>
      </c>
      <c r="C32" s="527">
        <v>0.184</v>
      </c>
      <c r="D32" s="527">
        <f t="shared" si="0"/>
        <v>0.11442308829899875</v>
      </c>
      <c r="G32" s="525" t="s">
        <v>960</v>
      </c>
      <c r="H32" s="525"/>
      <c r="I32" s="521"/>
      <c r="J32" s="521"/>
      <c r="K32" s="521"/>
      <c r="L32" s="521"/>
      <c r="M32" s="521"/>
      <c r="N32" s="521"/>
    </row>
    <row r="33" spans="1:8">
      <c r="A33" s="525" t="s">
        <v>976</v>
      </c>
      <c r="B33" s="526">
        <v>0.22499999999999998</v>
      </c>
      <c r="C33" s="527">
        <v>0.184</v>
      </c>
      <c r="D33" s="527">
        <f t="shared" si="0"/>
        <v>0.11442308829899875</v>
      </c>
      <c r="G33" s="525" t="s">
        <v>977</v>
      </c>
      <c r="H33" s="525"/>
    </row>
    <row r="34" spans="1:8">
      <c r="A34" s="525" t="s">
        <v>862</v>
      </c>
      <c r="B34" s="526">
        <v>0.23709999999999998</v>
      </c>
      <c r="C34" s="527">
        <v>0.184</v>
      </c>
      <c r="D34" s="527">
        <f t="shared" si="0"/>
        <v>0.11442308829899875</v>
      </c>
      <c r="G34" s="525" t="s">
        <v>978</v>
      </c>
      <c r="H34" s="525"/>
    </row>
    <row r="35" spans="1:8">
      <c r="A35" s="525" t="s">
        <v>979</v>
      </c>
      <c r="B35" s="526">
        <v>0.31</v>
      </c>
      <c r="C35" s="527">
        <v>0.184</v>
      </c>
      <c r="D35" s="527">
        <f t="shared" si="0"/>
        <v>0.11442308829899875</v>
      </c>
      <c r="G35" s="525" t="s">
        <v>980</v>
      </c>
      <c r="H35" s="525"/>
    </row>
    <row r="36" spans="1:8">
      <c r="A36" s="533" t="s">
        <v>981</v>
      </c>
      <c r="B36" s="534">
        <f>C24</f>
        <v>0.184</v>
      </c>
      <c r="C36" s="535">
        <v>0.184</v>
      </c>
      <c r="D36" s="535">
        <f>$B$33</f>
        <v>0.22499999999999998</v>
      </c>
      <c r="G36" s="525"/>
      <c r="H36" s="525"/>
    </row>
    <row r="37" spans="1:8">
      <c r="A37" s="536" t="s">
        <v>982</v>
      </c>
      <c r="B37" s="537">
        <f>AVERAGE(B1:B35)</f>
        <v>0.11442308829899875</v>
      </c>
      <c r="C37" s="538">
        <v>0.184</v>
      </c>
      <c r="D37" s="538">
        <f>$B$33</f>
        <v>0.22499999999999998</v>
      </c>
      <c r="G37" s="525"/>
      <c r="H37" s="525"/>
    </row>
    <row r="38" spans="1:8">
      <c r="A38" s="532" t="s">
        <v>983</v>
      </c>
      <c r="B38" s="518"/>
      <c r="C38" s="527">
        <v>0.184</v>
      </c>
      <c r="D38" s="527">
        <f>$B$33</f>
        <v>0.22499999999999998</v>
      </c>
      <c r="G38" s="525"/>
      <c r="H38" s="525"/>
    </row>
    <row r="39" spans="1:8">
      <c r="A39" s="518"/>
      <c r="B39" s="518"/>
      <c r="C39" s="518"/>
      <c r="D39" s="518"/>
    </row>
  </sheetData>
  <autoFilter ref="A2:D2" xr:uid="{F044A6BB-ACC0-42FB-8231-784A5E90C2DC}">
    <sortState xmlns:xlrd2="http://schemas.microsoft.com/office/spreadsheetml/2017/richdata2" ref="A3:D35">
      <sortCondition ref="B2"/>
    </sortState>
  </autoFilter>
  <pageMargins left="0.7" right="0.7" top="0.75" bottom="0.75" header="0.3" footer="0.3"/>
  <drawing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C94515-B825-4232-BA61-511E359273F5}">
  <sheetPr codeName="Sheet35"/>
  <dimension ref="A1:K36"/>
  <sheetViews>
    <sheetView topLeftCell="B2" zoomScale="87" zoomScaleNormal="87" workbookViewId="0">
      <selection activeCell="L41" sqref="L41"/>
    </sheetView>
  </sheetViews>
  <sheetFormatPr defaultColWidth="9" defaultRowHeight="15"/>
  <cols>
    <col min="1" max="1" width="4.5" style="27" customWidth="1"/>
    <col min="2" max="3" width="9" style="27"/>
    <col min="4" max="4" width="23.1640625" style="27" customWidth="1"/>
    <col min="5" max="5" width="14.5" style="27" bestFit="1" customWidth="1"/>
    <col min="6" max="6" width="15.6640625" style="27" bestFit="1" customWidth="1"/>
    <col min="7" max="7" width="13.1640625" style="27" customWidth="1"/>
    <col min="8" max="16384" width="9" style="27"/>
  </cols>
  <sheetData>
    <row r="1" spans="1:10">
      <c r="A1" s="51"/>
    </row>
    <row r="2" spans="1:10">
      <c r="B2" s="292" t="s">
        <v>984</v>
      </c>
      <c r="C2" s="284"/>
      <c r="D2" s="284"/>
      <c r="E2" s="285"/>
      <c r="F2" s="285"/>
      <c r="G2" s="285"/>
      <c r="H2" s="285"/>
      <c r="I2" s="285"/>
    </row>
    <row r="3" spans="1:10">
      <c r="B3" s="285"/>
      <c r="C3" s="285"/>
      <c r="D3" s="285"/>
      <c r="E3" s="285"/>
      <c r="F3" s="285"/>
      <c r="G3" s="285"/>
      <c r="H3" s="285"/>
      <c r="I3" s="285"/>
    </row>
    <row r="4" spans="1:10" ht="14.85" customHeight="1">
      <c r="B4" s="286" t="s">
        <v>985</v>
      </c>
      <c r="C4" s="286" t="s">
        <v>618</v>
      </c>
      <c r="D4" s="286" t="s">
        <v>277</v>
      </c>
      <c r="E4" s="286" t="s">
        <v>986</v>
      </c>
      <c r="F4" s="286" t="s">
        <v>987</v>
      </c>
      <c r="G4" s="286" t="s">
        <v>988</v>
      </c>
      <c r="H4"/>
      <c r="I4" s="312"/>
      <c r="J4" s="30"/>
    </row>
    <row r="5" spans="1:10" ht="14.85" customHeight="1">
      <c r="B5" s="285" t="s">
        <v>941</v>
      </c>
      <c r="C5" s="285" t="s">
        <v>571</v>
      </c>
      <c r="D5" s="285" t="s">
        <v>121</v>
      </c>
      <c r="E5" s="313">
        <v>1127.9072336199999</v>
      </c>
      <c r="F5" s="313">
        <v>695.97901045999902</v>
      </c>
      <c r="G5" s="314">
        <f>(F5)/E5</f>
        <v>0.61705341513438627</v>
      </c>
      <c r="H5" s="289"/>
      <c r="I5" s="315"/>
      <c r="J5" s="31"/>
    </row>
    <row r="6" spans="1:10">
      <c r="B6" s="285" t="s">
        <v>944</v>
      </c>
      <c r="C6" s="285" t="s">
        <v>572</v>
      </c>
      <c r="D6" s="285" t="s">
        <v>295</v>
      </c>
      <c r="E6" s="313">
        <v>1164.54451082999</v>
      </c>
      <c r="F6" s="313">
        <v>532.24975791999998</v>
      </c>
      <c r="G6" s="314">
        <f t="shared" ref="G6:G33" si="0">(F6)/E6</f>
        <v>0.45704543962914462</v>
      </c>
      <c r="H6" s="289"/>
      <c r="I6" s="315"/>
      <c r="J6" s="31"/>
    </row>
    <row r="7" spans="1:10">
      <c r="B7" s="285" t="s">
        <v>937</v>
      </c>
      <c r="C7" s="285" t="s">
        <v>561</v>
      </c>
      <c r="D7" s="285" t="s">
        <v>989</v>
      </c>
      <c r="E7" s="313">
        <v>2013.3792501799901</v>
      </c>
      <c r="F7" s="313">
        <v>801.43179423000004</v>
      </c>
      <c r="G7" s="314">
        <f t="shared" si="0"/>
        <v>0.39805307130206813</v>
      </c>
      <c r="H7" s="289"/>
      <c r="I7" s="315"/>
      <c r="J7" s="31"/>
    </row>
    <row r="8" spans="1:10">
      <c r="B8" s="285" t="s">
        <v>924</v>
      </c>
      <c r="C8" s="285" t="s">
        <v>551</v>
      </c>
      <c r="D8" s="285" t="s">
        <v>296</v>
      </c>
      <c r="E8" s="313">
        <v>285.98584457999999</v>
      </c>
      <c r="F8" s="313">
        <v>197.14998524999899</v>
      </c>
      <c r="G8" s="314">
        <f t="shared" si="0"/>
        <v>0.68936973275559943</v>
      </c>
      <c r="H8" s="289"/>
      <c r="I8" s="315"/>
      <c r="J8" s="31"/>
    </row>
    <row r="9" spans="1:10">
      <c r="B9" s="285" t="s">
        <v>920</v>
      </c>
      <c r="C9" s="285" t="s">
        <v>554</v>
      </c>
      <c r="D9" s="285" t="s">
        <v>128</v>
      </c>
      <c r="E9" s="313">
        <v>223.597884719999</v>
      </c>
      <c r="F9" s="313">
        <v>162.04285998</v>
      </c>
      <c r="G9" s="314">
        <f t="shared" si="0"/>
        <v>0.72470658737634563</v>
      </c>
      <c r="H9" s="289"/>
      <c r="I9" s="315"/>
      <c r="J9" s="31"/>
    </row>
    <row r="10" spans="1:10">
      <c r="B10" s="285" t="s">
        <v>931</v>
      </c>
      <c r="C10" s="285" t="s">
        <v>567</v>
      </c>
      <c r="D10" s="285" t="s">
        <v>135</v>
      </c>
      <c r="E10" s="313">
        <v>848.38882551999995</v>
      </c>
      <c r="F10" s="313">
        <v>354.24522317999998</v>
      </c>
      <c r="G10" s="314">
        <f t="shared" si="0"/>
        <v>0.41755055291171911</v>
      </c>
      <c r="H10" s="289"/>
      <c r="I10" s="315"/>
      <c r="J10" s="31"/>
    </row>
    <row r="11" spans="1:10">
      <c r="B11" s="285" t="s">
        <v>947</v>
      </c>
      <c r="C11" s="285" t="s">
        <v>570</v>
      </c>
      <c r="D11" s="285" t="s">
        <v>142</v>
      </c>
      <c r="E11" s="313">
        <v>1455.6079884200001</v>
      </c>
      <c r="F11" s="313">
        <v>878.16933670000003</v>
      </c>
      <c r="G11" s="314">
        <f t="shared" si="0"/>
        <v>0.60330071261371343</v>
      </c>
      <c r="H11" s="289"/>
      <c r="I11" s="315"/>
      <c r="J11" s="31"/>
    </row>
    <row r="12" spans="1:10">
      <c r="B12" s="285" t="s">
        <v>943</v>
      </c>
      <c r="C12" s="285" t="s">
        <v>565</v>
      </c>
      <c r="D12" s="285" t="s">
        <v>149</v>
      </c>
      <c r="E12" s="313">
        <v>513.15867988000002</v>
      </c>
      <c r="F12" s="313">
        <v>396.487065569999</v>
      </c>
      <c r="G12" s="314">
        <f t="shared" si="0"/>
        <v>0.77264027895370657</v>
      </c>
      <c r="H12" s="289"/>
      <c r="I12" s="315"/>
      <c r="J12" s="31"/>
    </row>
    <row r="13" spans="1:10">
      <c r="B13" s="285" t="s">
        <v>946</v>
      </c>
      <c r="C13" s="285" t="s">
        <v>568</v>
      </c>
      <c r="D13" s="285" t="s">
        <v>156</v>
      </c>
      <c r="E13" s="313">
        <v>909.67302908999898</v>
      </c>
      <c r="F13" s="313">
        <v>671.55480141999897</v>
      </c>
      <c r="G13" s="314">
        <f t="shared" si="0"/>
        <v>0.73823756442663346</v>
      </c>
      <c r="H13" s="289"/>
      <c r="I13" s="315"/>
      <c r="J13" s="31"/>
    </row>
    <row r="14" spans="1:10">
      <c r="B14" s="285" t="s">
        <v>926</v>
      </c>
      <c r="C14" s="285" t="s">
        <v>557</v>
      </c>
      <c r="D14" s="285" t="s">
        <v>163</v>
      </c>
      <c r="E14" s="313">
        <v>461.54249523999999</v>
      </c>
      <c r="F14" s="313">
        <v>204.56509058</v>
      </c>
      <c r="G14" s="314">
        <f t="shared" si="0"/>
        <v>0.44322048931513247</v>
      </c>
      <c r="H14" s="289"/>
      <c r="I14" s="315"/>
      <c r="J14" s="31"/>
    </row>
    <row r="15" spans="1:10">
      <c r="B15" s="285" t="s">
        <v>929</v>
      </c>
      <c r="C15" s="285" t="s">
        <v>558</v>
      </c>
      <c r="D15" s="285" t="s">
        <v>170</v>
      </c>
      <c r="E15" s="313">
        <v>516.24800331999995</v>
      </c>
      <c r="F15" s="313">
        <v>270.15688587</v>
      </c>
      <c r="G15" s="314">
        <f t="shared" si="0"/>
        <v>0.52330834043447394</v>
      </c>
      <c r="H15" s="289"/>
      <c r="I15" s="315"/>
      <c r="J15" s="31"/>
    </row>
    <row r="16" spans="1:10">
      <c r="B16" s="285" t="s">
        <v>930</v>
      </c>
      <c r="C16" s="285" t="s">
        <v>562</v>
      </c>
      <c r="D16" s="285" t="s">
        <v>219</v>
      </c>
      <c r="E16" s="313">
        <v>288.51745351</v>
      </c>
      <c r="F16" s="313">
        <v>188.54315797999999</v>
      </c>
      <c r="G16" s="314">
        <f t="shared" si="0"/>
        <v>0.65348960933299338</v>
      </c>
      <c r="H16" s="289"/>
      <c r="I16" s="315"/>
      <c r="J16" s="31"/>
    </row>
    <row r="17" spans="2:11">
      <c r="B17" s="285" t="s">
        <v>922</v>
      </c>
      <c r="C17" s="285" t="s">
        <v>549</v>
      </c>
      <c r="D17" s="285" t="s">
        <v>177</v>
      </c>
      <c r="E17" s="313">
        <v>259.62015924000002</v>
      </c>
      <c r="F17" s="313">
        <v>90.9712233999999</v>
      </c>
      <c r="G17" s="314">
        <f t="shared" si="0"/>
        <v>0.3504012310380859</v>
      </c>
      <c r="H17" s="289"/>
      <c r="I17" s="315"/>
      <c r="J17" s="31"/>
    </row>
    <row r="18" spans="2:11">
      <c r="B18" s="285" t="s">
        <v>921</v>
      </c>
      <c r="C18" s="285" t="s">
        <v>560</v>
      </c>
      <c r="D18" s="285" t="s">
        <v>374</v>
      </c>
      <c r="E18" s="313">
        <v>295.55787161000001</v>
      </c>
      <c r="F18" s="313">
        <v>184.38121283000001</v>
      </c>
      <c r="G18" s="314">
        <f t="shared" si="0"/>
        <v>0.62384132023151839</v>
      </c>
      <c r="H18" s="289"/>
      <c r="I18" s="315"/>
      <c r="J18" s="31"/>
    </row>
    <row r="19" spans="2:11">
      <c r="B19" s="285" t="s">
        <v>918</v>
      </c>
      <c r="C19" s="285" t="s">
        <v>548</v>
      </c>
      <c r="D19" s="285" t="s">
        <v>375</v>
      </c>
      <c r="E19" s="313">
        <v>64.245876199999998</v>
      </c>
      <c r="F19" s="313">
        <v>8.5111411699999895</v>
      </c>
      <c r="G19" s="314">
        <f t="shared" si="0"/>
        <v>0.13247762616707826</v>
      </c>
      <c r="H19" s="289"/>
      <c r="I19" s="315"/>
      <c r="J19" s="31"/>
    </row>
    <row r="20" spans="2:11">
      <c r="B20" s="285" t="s">
        <v>919</v>
      </c>
      <c r="C20" s="285" t="s">
        <v>550</v>
      </c>
      <c r="D20" s="285" t="s">
        <v>376</v>
      </c>
      <c r="E20" s="313">
        <v>176.24727593</v>
      </c>
      <c r="F20" s="313">
        <v>74.781470719999902</v>
      </c>
      <c r="G20" s="314">
        <f t="shared" si="0"/>
        <v>0.4242985902925433</v>
      </c>
      <c r="H20" s="289"/>
      <c r="I20" s="315"/>
      <c r="J20" s="31"/>
    </row>
    <row r="21" spans="2:11">
      <c r="B21" s="285" t="s">
        <v>928</v>
      </c>
      <c r="C21" s="285" t="s">
        <v>566</v>
      </c>
      <c r="D21" s="285" t="s">
        <v>298</v>
      </c>
      <c r="E21" s="313">
        <v>320.97632986999997</v>
      </c>
      <c r="F21" s="313">
        <v>211.08925450999899</v>
      </c>
      <c r="G21" s="314">
        <f t="shared" si="0"/>
        <v>0.65764741778776392</v>
      </c>
      <c r="H21" s="289"/>
      <c r="I21" s="315"/>
      <c r="J21" s="31"/>
    </row>
    <row r="22" spans="2:11">
      <c r="B22" s="285" t="s">
        <v>935</v>
      </c>
      <c r="C22" s="285" t="s">
        <v>556</v>
      </c>
      <c r="D22" s="285" t="s">
        <v>184</v>
      </c>
      <c r="E22" s="313">
        <v>519.60547635</v>
      </c>
      <c r="F22" s="313">
        <v>259.11757724999899</v>
      </c>
      <c r="G22" s="314">
        <f t="shared" si="0"/>
        <v>0.49868138240225263</v>
      </c>
      <c r="H22" s="289"/>
      <c r="I22" s="315"/>
      <c r="J22" s="31"/>
    </row>
    <row r="23" spans="2:11">
      <c r="B23" s="285" t="s">
        <v>927</v>
      </c>
      <c r="C23" s="285" t="s">
        <v>552</v>
      </c>
      <c r="D23" s="285" t="s">
        <v>191</v>
      </c>
      <c r="E23" s="313">
        <v>173.76611425999999</v>
      </c>
      <c r="F23" s="313">
        <v>110.51513525999999</v>
      </c>
      <c r="G23" s="314">
        <f t="shared" si="0"/>
        <v>0.6359993473447888</v>
      </c>
      <c r="H23" s="289"/>
      <c r="I23" s="315"/>
      <c r="J23" s="31"/>
    </row>
    <row r="24" spans="2:11">
      <c r="B24" s="285" t="s">
        <v>932</v>
      </c>
      <c r="C24" s="285" t="s">
        <v>563</v>
      </c>
      <c r="D24" s="285" t="s">
        <v>205</v>
      </c>
      <c r="E24" s="313">
        <v>369.07848274999998</v>
      </c>
      <c r="F24" s="313">
        <v>232.73846408999901</v>
      </c>
      <c r="G24" s="314">
        <f t="shared" si="0"/>
        <v>0.63059342380478833</v>
      </c>
      <c r="H24" s="289"/>
      <c r="I24" s="315"/>
      <c r="J24" s="31"/>
    </row>
    <row r="25" spans="2:11">
      <c r="B25" s="285" t="s">
        <v>942</v>
      </c>
      <c r="C25" s="285" t="s">
        <v>564</v>
      </c>
      <c r="D25" s="285" t="s">
        <v>198</v>
      </c>
      <c r="E25" s="313">
        <v>1131.66017878</v>
      </c>
      <c r="F25" s="313">
        <v>729.81577516999903</v>
      </c>
      <c r="G25" s="314">
        <f t="shared" si="0"/>
        <v>0.64490718049015894</v>
      </c>
      <c r="H25" s="289"/>
      <c r="I25" s="315"/>
      <c r="J25" s="31"/>
    </row>
    <row r="26" spans="2:11">
      <c r="B26" s="285" t="s">
        <v>925</v>
      </c>
      <c r="C26" s="285" t="s">
        <v>553</v>
      </c>
      <c r="D26" s="285" t="s">
        <v>212</v>
      </c>
      <c r="E26" s="313">
        <v>400.39272670999998</v>
      </c>
      <c r="F26" s="313">
        <v>175.45858673000001</v>
      </c>
      <c r="G26" s="314">
        <f t="shared" si="0"/>
        <v>0.43821621879031464</v>
      </c>
      <c r="H26" s="289"/>
      <c r="I26" s="315"/>
      <c r="J26" s="31"/>
    </row>
    <row r="27" spans="2:11">
      <c r="B27" s="285" t="s">
        <v>923</v>
      </c>
      <c r="C27" s="285" t="s">
        <v>555</v>
      </c>
      <c r="D27" s="285" t="s">
        <v>377</v>
      </c>
      <c r="E27" s="313">
        <v>474.12658233000002</v>
      </c>
      <c r="F27" s="313">
        <v>354.18809420000002</v>
      </c>
      <c r="G27" s="314">
        <f t="shared" si="0"/>
        <v>0.74703277015056535</v>
      </c>
      <c r="H27" s="289"/>
      <c r="I27" s="315"/>
      <c r="J27" s="31"/>
    </row>
    <row r="28" spans="2:11">
      <c r="B28" s="285" t="s">
        <v>933</v>
      </c>
      <c r="C28" s="285" t="s">
        <v>569</v>
      </c>
      <c r="D28" s="285" t="s">
        <v>378</v>
      </c>
      <c r="E28" s="313">
        <v>1123.4237436799999</v>
      </c>
      <c r="F28" s="313">
        <v>552.21385577000001</v>
      </c>
      <c r="G28" s="314">
        <f t="shared" si="0"/>
        <v>0.49154547327005277</v>
      </c>
      <c r="H28" s="289"/>
      <c r="I28" s="315"/>
      <c r="J28" s="31"/>
      <c r="K28" s="285" t="s">
        <v>990</v>
      </c>
    </row>
    <row r="29" spans="2:11">
      <c r="B29" s="285" t="s">
        <v>945</v>
      </c>
      <c r="C29" s="285" t="s">
        <v>573</v>
      </c>
      <c r="D29" s="285" t="s">
        <v>226</v>
      </c>
      <c r="E29" s="313">
        <v>1590.0480868</v>
      </c>
      <c r="F29" s="313">
        <v>1147.66189705999</v>
      </c>
      <c r="G29" s="314">
        <f t="shared" si="0"/>
        <v>0.72177810632738781</v>
      </c>
      <c r="H29"/>
      <c r="I29"/>
      <c r="J29" s="31"/>
      <c r="K29" s="285" t="s">
        <v>991</v>
      </c>
    </row>
    <row r="30" spans="2:11">
      <c r="B30" s="285" t="s">
        <v>939</v>
      </c>
      <c r="C30" s="285" t="s">
        <v>559</v>
      </c>
      <c r="D30" s="285" t="s">
        <v>379</v>
      </c>
      <c r="E30" s="313">
        <v>256.94688094000003</v>
      </c>
      <c r="F30" s="313">
        <v>122.94745741</v>
      </c>
      <c r="G30" s="314">
        <f t="shared" si="0"/>
        <v>0.47849367526944064</v>
      </c>
      <c r="H30"/>
      <c r="I30"/>
      <c r="K30" s="285" t="s">
        <v>992</v>
      </c>
    </row>
    <row r="31" spans="2:11">
      <c r="B31" s="316" t="s">
        <v>622</v>
      </c>
      <c r="C31" s="316" t="s">
        <v>533</v>
      </c>
      <c r="D31" s="316" t="s">
        <v>380</v>
      </c>
      <c r="E31" s="317">
        <v>16964.246984360001</v>
      </c>
      <c r="F31" s="317">
        <v>9606.9661147099996</v>
      </c>
      <c r="G31" s="368">
        <f t="shared" si="0"/>
        <v>0.56630666386589601</v>
      </c>
      <c r="H31"/>
      <c r="I31"/>
      <c r="K31" s="285"/>
    </row>
    <row r="32" spans="2:11">
      <c r="B32" s="318" t="s">
        <v>948</v>
      </c>
      <c r="C32" s="318" t="s">
        <v>240</v>
      </c>
      <c r="D32" s="318" t="s">
        <v>685</v>
      </c>
      <c r="E32" s="319">
        <v>145472.5468097</v>
      </c>
      <c r="F32" s="319">
        <v>110797.75979953</v>
      </c>
      <c r="G32" s="366">
        <f t="shared" si="0"/>
        <v>0.76164033853391022</v>
      </c>
      <c r="H32"/>
      <c r="I32"/>
    </row>
    <row r="33" spans="2:9">
      <c r="B33" s="320" t="s">
        <v>684</v>
      </c>
      <c r="C33" s="320" t="s">
        <v>684</v>
      </c>
      <c r="D33" s="320" t="s">
        <v>684</v>
      </c>
      <c r="E33" s="321">
        <v>215111.364271559</v>
      </c>
      <c r="F33" s="321">
        <v>155968.7785779</v>
      </c>
      <c r="G33" s="367">
        <f t="shared" si="0"/>
        <v>0.72506061735075633</v>
      </c>
      <c r="H33"/>
      <c r="I33"/>
    </row>
    <row r="34" spans="2:9">
      <c r="B34" s="285"/>
      <c r="C34" s="285"/>
      <c r="D34" s="285"/>
      <c r="E34" s="285"/>
      <c r="F34" s="285"/>
      <c r="G34" s="285"/>
      <c r="H34"/>
      <c r="I34"/>
    </row>
    <row r="35" spans="2:9">
      <c r="B35" s="285"/>
      <c r="C35" s="285"/>
      <c r="D35" s="285"/>
      <c r="E35" s="285"/>
      <c r="F35" s="285"/>
      <c r="G35" s="285"/>
      <c r="H35"/>
      <c r="I35"/>
    </row>
    <row r="36" spans="2:9">
      <c r="H36"/>
      <c r="I36"/>
    </row>
  </sheetData>
  <pageMargins left="0.7" right="0.7" top="0.75" bottom="0.75" header="0.3" footer="0.3"/>
  <pageSetup orientation="portrait" r:id="rId1"/>
  <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7D97D3-1BFF-9440-B6CF-1749F7222E38}">
  <sheetPr codeName="Sheet36"/>
  <dimension ref="A2:I30"/>
  <sheetViews>
    <sheetView zoomScale="86" zoomScaleNormal="86" workbookViewId="0">
      <selection activeCell="K38" sqref="K38:K39"/>
    </sheetView>
  </sheetViews>
  <sheetFormatPr defaultColWidth="9" defaultRowHeight="15"/>
  <cols>
    <col min="1" max="1" width="4.5" style="27" customWidth="1"/>
    <col min="2" max="2" width="9" style="27"/>
    <col min="3" max="3" width="29.5" style="27" bestFit="1" customWidth="1"/>
    <col min="4" max="4" width="24" style="27" bestFit="1" customWidth="1"/>
    <col min="5" max="7" width="18.5" style="27" customWidth="1"/>
    <col min="8" max="8" width="12.1640625" style="27" customWidth="1"/>
    <col min="9" max="9" width="9" style="27"/>
    <col min="10" max="10" width="29.5" style="27" bestFit="1" customWidth="1"/>
    <col min="11" max="11" width="24" style="27" bestFit="1" customWidth="1"/>
    <col min="12" max="14" width="18.5" style="27" customWidth="1"/>
    <col min="15" max="16384" width="9" style="27"/>
  </cols>
  <sheetData>
    <row r="2" spans="1:9">
      <c r="B2" s="292" t="s">
        <v>993</v>
      </c>
      <c r="C2" s="285"/>
      <c r="D2" s="285"/>
      <c r="E2" s="285"/>
      <c r="F2" s="285"/>
      <c r="G2" s="285"/>
      <c r="H2" s="285"/>
    </row>
    <row r="3" spans="1:9">
      <c r="B3" s="285"/>
      <c r="C3" s="285"/>
      <c r="D3" s="285"/>
      <c r="E3" s="285"/>
      <c r="F3" s="285"/>
      <c r="G3" s="285"/>
      <c r="H3" s="285"/>
    </row>
    <row r="4" spans="1:9" ht="41.85" customHeight="1">
      <c r="A4" s="31"/>
      <c r="B4" s="286" t="s">
        <v>263</v>
      </c>
      <c r="C4" s="286" t="s">
        <v>135</v>
      </c>
      <c r="D4" s="286" t="s">
        <v>149</v>
      </c>
      <c r="E4" s="286" t="s">
        <v>156</v>
      </c>
      <c r="F4" s="286" t="s">
        <v>184</v>
      </c>
      <c r="G4" s="286" t="s">
        <v>205</v>
      </c>
      <c r="H4" s="287" t="s">
        <v>378</v>
      </c>
      <c r="I4" s="32" t="s">
        <v>484</v>
      </c>
    </row>
    <row r="5" spans="1:9" ht="14.85" customHeight="1">
      <c r="B5" s="322" t="s">
        <v>994</v>
      </c>
      <c r="C5" s="323">
        <v>557.74596151716048</v>
      </c>
      <c r="D5" s="323">
        <v>380.28669671231927</v>
      </c>
      <c r="E5" s="323">
        <v>770.5273434264742</v>
      </c>
      <c r="F5" s="323">
        <v>372.78522345212815</v>
      </c>
      <c r="G5" s="323">
        <v>213.06587770957464</v>
      </c>
      <c r="H5" s="323">
        <v>740.69685033890551</v>
      </c>
    </row>
    <row r="6" spans="1:9">
      <c r="B6" s="324" t="s">
        <v>493</v>
      </c>
      <c r="C6" s="325">
        <v>1311.6389782900812</v>
      </c>
      <c r="D6" s="325">
        <v>741.80341771492385</v>
      </c>
      <c r="E6" s="325">
        <v>1288.0389219227811</v>
      </c>
      <c r="F6" s="325">
        <v>885.6358100057214</v>
      </c>
      <c r="G6" s="325">
        <v>531.64378080867925</v>
      </c>
      <c r="H6" s="325">
        <v>1598.3240546719885</v>
      </c>
    </row>
    <row r="7" spans="1:9">
      <c r="B7" s="324" t="s">
        <v>494</v>
      </c>
      <c r="C7" s="325">
        <v>2321.7805451319746</v>
      </c>
      <c r="D7" s="325">
        <v>1313.458954813475</v>
      </c>
      <c r="E7" s="325">
        <v>1651.2031511538069</v>
      </c>
      <c r="F7" s="325">
        <v>1517.1762411444292</v>
      </c>
      <c r="G7" s="325">
        <v>1185.4379652527359</v>
      </c>
      <c r="H7" s="325">
        <v>1819.7983226257302</v>
      </c>
    </row>
    <row r="8" spans="1:9">
      <c r="B8" s="324" t="s">
        <v>267</v>
      </c>
      <c r="C8" s="325">
        <v>3730.6856327290016</v>
      </c>
      <c r="D8" s="325">
        <v>1649.2835446411054</v>
      </c>
      <c r="E8" s="325">
        <v>3122.8766583581723</v>
      </c>
      <c r="F8" s="325">
        <v>1741.1107181105635</v>
      </c>
      <c r="G8" s="325">
        <v>1693.1229583218656</v>
      </c>
      <c r="H8" s="325">
        <v>1878.6224340328095</v>
      </c>
    </row>
    <row r="9" spans="1:9">
      <c r="B9" s="326" t="s">
        <v>995</v>
      </c>
      <c r="C9" s="327">
        <v>865.8267918034046</v>
      </c>
      <c r="D9" s="327">
        <v>533.39927003798005</v>
      </c>
      <c r="E9" s="327">
        <v>964.18896765761576</v>
      </c>
      <c r="F9" s="327">
        <v>533.61209564611124</v>
      </c>
      <c r="G9" s="327">
        <v>341.93724558631072</v>
      </c>
      <c r="H9" s="327">
        <v>1028.8581259002658</v>
      </c>
    </row>
    <row r="27" spans="2:2">
      <c r="B27" s="560" t="s">
        <v>996</v>
      </c>
    </row>
    <row r="28" spans="2:2">
      <c r="B28" s="560" t="s">
        <v>997</v>
      </c>
    </row>
    <row r="29" spans="2:2">
      <c r="B29" s="560" t="s">
        <v>998</v>
      </c>
    </row>
    <row r="30" spans="2:2">
      <c r="B30" s="560"/>
    </row>
  </sheetData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90B9B8-0B73-4DAB-A031-33D857724FF9}">
  <dimension ref="A2:K14"/>
  <sheetViews>
    <sheetView workbookViewId="0">
      <selection sqref="A1:XFD1"/>
    </sheetView>
  </sheetViews>
  <sheetFormatPr defaultColWidth="8.6640625" defaultRowHeight="11.25"/>
  <cols>
    <col min="1" max="1" width="42.1640625" customWidth="1"/>
    <col min="10" max="10" width="11.1640625" customWidth="1"/>
  </cols>
  <sheetData>
    <row r="2" spans="1:11" ht="15" customHeight="1">
      <c r="A2" s="589" t="s">
        <v>262</v>
      </c>
      <c r="B2" s="590"/>
      <c r="C2" s="590"/>
      <c r="D2" s="590"/>
      <c r="E2" s="590"/>
      <c r="F2" s="590"/>
      <c r="G2" s="590"/>
      <c r="H2" s="590"/>
      <c r="I2" s="590"/>
      <c r="J2" s="591"/>
      <c r="K2" s="56"/>
    </row>
    <row r="3" spans="1:11" ht="15" customHeight="1">
      <c r="A3" s="592" t="s">
        <v>263</v>
      </c>
      <c r="B3" s="593" t="s">
        <v>119</v>
      </c>
      <c r="C3" s="593"/>
      <c r="D3" s="593"/>
      <c r="E3" s="593" t="s">
        <v>120</v>
      </c>
      <c r="F3" s="593"/>
      <c r="G3" s="593"/>
      <c r="H3" s="593" t="s">
        <v>264</v>
      </c>
      <c r="I3" s="593"/>
      <c r="J3" s="594"/>
      <c r="K3" s="56"/>
    </row>
    <row r="4" spans="1:11" ht="15" customHeight="1">
      <c r="A4" s="592"/>
      <c r="B4" s="376" t="s">
        <v>265</v>
      </c>
      <c r="C4" s="376" t="s">
        <v>266</v>
      </c>
      <c r="D4" s="376" t="s">
        <v>267</v>
      </c>
      <c r="E4" s="376" t="s">
        <v>265</v>
      </c>
      <c r="F4" s="376" t="s">
        <v>266</v>
      </c>
      <c r="G4" s="376" t="s">
        <v>267</v>
      </c>
      <c r="H4" s="376" t="s">
        <v>265</v>
      </c>
      <c r="I4" s="376" t="s">
        <v>266</v>
      </c>
      <c r="J4" s="377" t="s">
        <v>267</v>
      </c>
      <c r="K4" s="56"/>
    </row>
    <row r="5" spans="1:11" ht="15" customHeight="1">
      <c r="A5" s="395" t="s">
        <v>268</v>
      </c>
      <c r="B5" s="396">
        <v>0.29299999999999998</v>
      </c>
      <c r="C5" s="396">
        <v>0.47299999999999998</v>
      </c>
      <c r="D5" s="396">
        <v>0.34</v>
      </c>
      <c r="E5" s="396">
        <v>0.30499999999999999</v>
      </c>
      <c r="F5" s="396">
        <v>0.66400000000000003</v>
      </c>
      <c r="G5" s="396">
        <v>0.57499999999999996</v>
      </c>
      <c r="H5" s="396">
        <v>0.29899999999999999</v>
      </c>
      <c r="I5" s="396">
        <v>0.56799999999999995</v>
      </c>
      <c r="J5" s="397">
        <v>0.46200000000000002</v>
      </c>
      <c r="K5" s="56"/>
    </row>
    <row r="6" spans="1:11" ht="12">
      <c r="A6" s="586" t="s">
        <v>269</v>
      </c>
      <c r="B6" s="587"/>
      <c r="C6" s="587"/>
      <c r="D6" s="587"/>
      <c r="E6" s="587"/>
      <c r="F6" s="587"/>
      <c r="G6" s="587"/>
      <c r="H6" s="587"/>
      <c r="I6" s="587"/>
      <c r="J6" s="588"/>
      <c r="K6" s="56"/>
    </row>
    <row r="7" spans="1:11" ht="15" customHeight="1">
      <c r="A7" s="398" t="s">
        <v>270</v>
      </c>
      <c r="B7" s="399">
        <v>0.02</v>
      </c>
      <c r="C7" s="399">
        <v>0.109</v>
      </c>
      <c r="D7" s="399">
        <v>0.24399999999999999</v>
      </c>
      <c r="E7" s="399">
        <v>0.157</v>
      </c>
      <c r="F7" s="399">
        <v>0.32300000000000001</v>
      </c>
      <c r="G7" s="399">
        <v>0.52500000000000002</v>
      </c>
      <c r="H7" s="399">
        <v>9.1999999999999998E-2</v>
      </c>
      <c r="I7" s="399">
        <v>0.23400000000000001</v>
      </c>
      <c r="J7" s="400">
        <v>0.42599999999999999</v>
      </c>
      <c r="K7" s="56"/>
    </row>
    <row r="8" spans="1:11" ht="15" customHeight="1">
      <c r="A8" s="398" t="s">
        <v>271</v>
      </c>
      <c r="B8" s="399">
        <v>7.9000000000000001E-2</v>
      </c>
      <c r="C8" s="399">
        <v>0.18</v>
      </c>
      <c r="D8" s="399">
        <v>0</v>
      </c>
      <c r="E8" s="399">
        <v>0.22800000000000001</v>
      </c>
      <c r="F8" s="399">
        <v>0.248</v>
      </c>
      <c r="G8" s="399">
        <v>0.311</v>
      </c>
      <c r="H8" s="399">
        <v>0.157</v>
      </c>
      <c r="I8" s="399">
        <v>0.22</v>
      </c>
      <c r="J8" s="400">
        <v>0.20200000000000001</v>
      </c>
      <c r="K8" s="56"/>
    </row>
    <row r="9" spans="1:11" ht="15" customHeight="1">
      <c r="A9" s="398" t="s">
        <v>272</v>
      </c>
      <c r="B9" s="399" t="s">
        <v>273</v>
      </c>
      <c r="C9" s="399">
        <v>0.107</v>
      </c>
      <c r="D9" s="399">
        <v>0.192</v>
      </c>
      <c r="E9" s="399">
        <v>0.29499999999999998</v>
      </c>
      <c r="F9" s="399">
        <v>0.33100000000000002</v>
      </c>
      <c r="G9" s="399">
        <v>0.48599999999999999</v>
      </c>
      <c r="H9" s="399">
        <v>0.30499999999999999</v>
      </c>
      <c r="I9" s="399">
        <v>0.23799999999999999</v>
      </c>
      <c r="J9" s="400">
        <v>0.38300000000000001</v>
      </c>
      <c r="K9" s="56"/>
    </row>
    <row r="10" spans="1:11" ht="15" customHeight="1" thickBot="1">
      <c r="A10" s="401" t="s">
        <v>274</v>
      </c>
      <c r="B10" s="402">
        <v>0.109</v>
      </c>
      <c r="C10" s="402">
        <v>0.46700000000000003</v>
      </c>
      <c r="D10" s="402">
        <v>0.56399999999999995</v>
      </c>
      <c r="E10" s="402">
        <v>0.193</v>
      </c>
      <c r="F10" s="402">
        <v>0.441</v>
      </c>
      <c r="G10" s="402">
        <v>0.105</v>
      </c>
      <c r="H10" s="402">
        <v>0.153</v>
      </c>
      <c r="I10" s="402">
        <v>0.45100000000000001</v>
      </c>
      <c r="J10" s="403">
        <v>0.26600000000000001</v>
      </c>
      <c r="K10" s="56"/>
    </row>
    <row r="11" spans="1:11" ht="12">
      <c r="A11" s="55" t="s">
        <v>275</v>
      </c>
      <c r="B11" s="56"/>
      <c r="C11" s="56"/>
      <c r="D11" s="56"/>
      <c r="E11" s="56"/>
      <c r="F11" s="56"/>
      <c r="G11" s="56"/>
      <c r="H11" s="56"/>
      <c r="I11" s="56"/>
      <c r="J11" s="56"/>
      <c r="K11" s="56"/>
    </row>
    <row r="12" spans="1:11" ht="12">
      <c r="A12" s="56"/>
      <c r="B12" s="56"/>
      <c r="C12" s="56"/>
      <c r="D12" s="56"/>
      <c r="E12" s="56"/>
      <c r="F12" s="56"/>
      <c r="G12" s="56"/>
      <c r="H12" s="56"/>
      <c r="I12" s="56"/>
      <c r="J12" s="56"/>
      <c r="K12" s="56"/>
    </row>
    <row r="13" spans="1:11" ht="12">
      <c r="A13" s="56"/>
      <c r="B13" s="56"/>
      <c r="C13" s="56"/>
      <c r="D13" s="56"/>
      <c r="E13" s="56"/>
      <c r="F13" s="56"/>
      <c r="G13" s="56"/>
      <c r="H13" s="56"/>
      <c r="I13" s="56"/>
      <c r="J13" s="56"/>
      <c r="K13" s="56"/>
    </row>
    <row r="14" spans="1:11" ht="12">
      <c r="A14" s="56"/>
      <c r="B14" s="56"/>
      <c r="C14" s="56"/>
      <c r="D14" s="56"/>
      <c r="E14" s="56"/>
      <c r="F14" s="56"/>
      <c r="G14" s="56"/>
      <c r="H14" s="56"/>
      <c r="I14" s="56"/>
      <c r="J14" s="56"/>
      <c r="K14" s="56"/>
    </row>
  </sheetData>
  <mergeCells count="6">
    <mergeCell ref="A6:J6"/>
    <mergeCell ref="A2:J2"/>
    <mergeCell ref="A3:A4"/>
    <mergeCell ref="B3:D3"/>
    <mergeCell ref="E3:G3"/>
    <mergeCell ref="H3:J3"/>
  </mergeCell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FAA8AD-EE89-5243-80E1-8A506C2C5569}">
  <sheetPr codeName="Sheet37"/>
  <dimension ref="A1:Q38"/>
  <sheetViews>
    <sheetView topLeftCell="L1" zoomScale="77" zoomScaleNormal="77" workbookViewId="0">
      <selection activeCell="M8" sqref="M8:Q8"/>
    </sheetView>
  </sheetViews>
  <sheetFormatPr defaultColWidth="12" defaultRowHeight="15"/>
  <cols>
    <col min="1" max="11" width="0" style="39" hidden="1" customWidth="1"/>
    <col min="12" max="12" width="19" customWidth="1"/>
    <col min="13" max="15" width="12.1640625" bestFit="1" customWidth="1"/>
    <col min="16" max="16" width="13" bestFit="1" customWidth="1"/>
    <col min="17" max="17" width="12.1640625" bestFit="1" customWidth="1"/>
    <col min="22" max="22" width="13.1640625" customWidth="1"/>
    <col min="23" max="23" width="13" bestFit="1" customWidth="1"/>
    <col min="24" max="24" width="12.1640625" bestFit="1" customWidth="1"/>
  </cols>
  <sheetData>
    <row r="1" spans="1:17">
      <c r="L1" s="57" t="s">
        <v>999</v>
      </c>
      <c r="M1" s="56"/>
      <c r="N1" s="56"/>
      <c r="O1" s="56"/>
      <c r="P1" s="56"/>
      <c r="Q1" s="56"/>
    </row>
    <row r="2" spans="1:17">
      <c r="L2" s="328" t="s">
        <v>1000</v>
      </c>
      <c r="M2" s="249">
        <v>2020</v>
      </c>
      <c r="N2" s="249">
        <v>2030</v>
      </c>
      <c r="O2" s="249">
        <v>2040</v>
      </c>
      <c r="P2" s="249">
        <v>2050</v>
      </c>
      <c r="Q2" s="250">
        <f>+P6-M6</f>
        <v>3.4646396502805175E-2</v>
      </c>
    </row>
    <row r="3" spans="1:17">
      <c r="L3" s="57" t="s">
        <v>328</v>
      </c>
      <c r="M3" s="254">
        <v>7.3737499999999984E-2</v>
      </c>
      <c r="N3" s="254">
        <v>7.9968750000000005E-2</v>
      </c>
      <c r="O3" s="254">
        <v>8.9956250000000001E-2</v>
      </c>
      <c r="P3" s="254">
        <v>0.10173125000000001</v>
      </c>
      <c r="Q3" s="254">
        <f t="shared" ref="Q3:Q8" si="0">+P3-M3</f>
        <v>2.7993750000000026E-2</v>
      </c>
    </row>
    <row r="4" spans="1:17">
      <c r="L4" s="57" t="s">
        <v>1001</v>
      </c>
      <c r="M4" s="254">
        <v>5.1812801171583517E-2</v>
      </c>
      <c r="N4" s="254">
        <v>5.1483136002563851E-2</v>
      </c>
      <c r="O4" s="254">
        <v>5.2664010761353117E-2</v>
      </c>
      <c r="P4" s="254">
        <v>5.3521358316339571E-2</v>
      </c>
      <c r="Q4" s="254">
        <f t="shared" si="0"/>
        <v>1.7085571447560538E-3</v>
      </c>
    </row>
    <row r="5" spans="1:17">
      <c r="L5" s="57" t="s">
        <v>1002</v>
      </c>
      <c r="M5" s="254">
        <v>2.192469882841647E-2</v>
      </c>
      <c r="N5" s="254">
        <v>2.8485613997436158E-2</v>
      </c>
      <c r="O5" s="254">
        <v>3.7292239238646885E-2</v>
      </c>
      <c r="P5" s="254">
        <v>4.8209891683660439E-2</v>
      </c>
      <c r="Q5" s="254">
        <f t="shared" si="0"/>
        <v>2.6285192855243968E-2</v>
      </c>
    </row>
    <row r="6" spans="1:17">
      <c r="L6" s="57" t="s">
        <v>314</v>
      </c>
      <c r="M6" s="254">
        <v>3.8948065423221122E-2</v>
      </c>
      <c r="N6" s="254">
        <v>4.7850542512637151E-2</v>
      </c>
      <c r="O6" s="254">
        <v>5.9037516826891123E-2</v>
      </c>
      <c r="P6" s="254">
        <v>7.3594461926026297E-2</v>
      </c>
      <c r="Q6" s="254">
        <f t="shared" si="0"/>
        <v>3.4646396502805175E-2</v>
      </c>
    </row>
    <row r="7" spans="1:17">
      <c r="L7" s="57" t="s">
        <v>333</v>
      </c>
      <c r="M7" s="58">
        <v>4.7375000000000004E-3</v>
      </c>
      <c r="N7" s="58">
        <v>7.1768223219330352E-3</v>
      </c>
      <c r="O7" s="58">
        <v>1.0168397776045614E-2</v>
      </c>
      <c r="P7" s="58">
        <v>1.36692536909394E-2</v>
      </c>
      <c r="Q7" s="58">
        <f t="shared" si="0"/>
        <v>8.9317536909394001E-3</v>
      </c>
    </row>
    <row r="8" spans="1:17">
      <c r="L8" s="251"/>
      <c r="M8" s="258">
        <v>0.11742306542322112</v>
      </c>
      <c r="N8" s="258">
        <v>0.13499611483457019</v>
      </c>
      <c r="O8" s="258">
        <v>0.15916216460293675</v>
      </c>
      <c r="P8" s="258">
        <v>0.18899496561696572</v>
      </c>
      <c r="Q8" s="258">
        <f t="shared" si="0"/>
        <v>7.1571900193744598E-2</v>
      </c>
    </row>
    <row r="10" spans="1:17">
      <c r="B10" s="39" t="s">
        <v>622</v>
      </c>
      <c r="C10" s="39" t="s">
        <v>571</v>
      </c>
      <c r="D10" s="39" t="s">
        <v>567</v>
      </c>
      <c r="E10" s="39" t="s">
        <v>1003</v>
      </c>
      <c r="F10" s="39" t="s">
        <v>565</v>
      </c>
      <c r="G10" s="39" t="s">
        <v>946</v>
      </c>
      <c r="H10" s="39" t="s">
        <v>558</v>
      </c>
      <c r="I10" s="39" t="s">
        <v>562</v>
      </c>
      <c r="J10" s="39" t="s">
        <v>1004</v>
      </c>
      <c r="K10" s="39" t="s">
        <v>560</v>
      </c>
    </row>
    <row r="11" spans="1:17">
      <c r="A11" s="39" t="s">
        <v>1005</v>
      </c>
      <c r="B11" s="39">
        <v>8.9685711439416657E-2</v>
      </c>
      <c r="C11" s="39">
        <v>0.113665155043136</v>
      </c>
      <c r="D11" s="39">
        <v>9.5922740357261713E-2</v>
      </c>
      <c r="E11" s="39">
        <v>0.1224267322040683</v>
      </c>
      <c r="F11" s="39">
        <v>9.0605634696335216E-2</v>
      </c>
      <c r="G11" s="39">
        <v>0.10253088171956891</v>
      </c>
      <c r="H11" s="39">
        <v>7.59111514669224E-2</v>
      </c>
      <c r="I11" s="39">
        <v>8.6509653339450945E-2</v>
      </c>
      <c r="J11" s="39">
        <v>5.04203969653877E-2</v>
      </c>
      <c r="K11" s="39">
        <v>6.9998563362697525E-2</v>
      </c>
    </row>
    <row r="12" spans="1:17" ht="24.6" customHeight="1">
      <c r="A12" s="39" t="s">
        <v>1006</v>
      </c>
      <c r="B12" s="39">
        <v>0.18968637109115966</v>
      </c>
      <c r="C12" s="39">
        <v>0.17278854590993886</v>
      </c>
      <c r="D12" s="39">
        <v>0.22720879603669134</v>
      </c>
      <c r="E12" s="39">
        <v>0.24900603135845753</v>
      </c>
      <c r="F12" s="39">
        <v>0.21013955457130631</v>
      </c>
      <c r="G12" s="39">
        <v>0.23662191222595513</v>
      </c>
      <c r="H12" s="39">
        <v>0.16190119810237019</v>
      </c>
      <c r="I12" s="39">
        <v>0.16267361051044921</v>
      </c>
      <c r="J12" s="39">
        <v>0.10949074381905324</v>
      </c>
      <c r="K12" s="39">
        <v>0.14820269637969449</v>
      </c>
    </row>
    <row r="13" spans="1:17">
      <c r="A13" s="39" t="s">
        <v>1007</v>
      </c>
      <c r="B13" s="39">
        <v>0.04</v>
      </c>
      <c r="C13" s="39">
        <v>0.04</v>
      </c>
      <c r="D13" s="39">
        <v>0.04</v>
      </c>
      <c r="E13" s="39">
        <v>0.04</v>
      </c>
      <c r="F13" s="39">
        <v>0.04</v>
      </c>
      <c r="G13" s="39">
        <v>0.04</v>
      </c>
      <c r="H13" s="39">
        <v>0.04</v>
      </c>
      <c r="I13" s="39">
        <v>0.04</v>
      </c>
      <c r="J13" s="39">
        <v>0.04</v>
      </c>
      <c r="K13" s="39">
        <v>0.04</v>
      </c>
    </row>
    <row r="15" spans="1:17">
      <c r="A15" s="40" t="s">
        <v>1008</v>
      </c>
    </row>
    <row r="16" spans="1:17">
      <c r="A16" s="39" t="s">
        <v>1009</v>
      </c>
      <c r="C16" s="39">
        <v>0.14000000000000001</v>
      </c>
      <c r="D16" s="39">
        <v>0.19</v>
      </c>
      <c r="E16" s="39">
        <v>0.16</v>
      </c>
      <c r="F16" s="39">
        <v>0.36</v>
      </c>
      <c r="G16" s="39">
        <v>0.23</v>
      </c>
      <c r="H16" s="39">
        <v>0.28999999999999998</v>
      </c>
      <c r="I16" s="39">
        <v>0.16</v>
      </c>
      <c r="J16" s="39">
        <v>0.26</v>
      </c>
      <c r="K16" s="39">
        <v>0.17</v>
      </c>
    </row>
    <row r="17" spans="1:13">
      <c r="A17" s="39" t="s">
        <v>1010</v>
      </c>
      <c r="C17" s="39">
        <v>0.21282156715671724</v>
      </c>
      <c r="D17" s="39">
        <v>0.45004626729998592</v>
      </c>
      <c r="E17" s="39">
        <v>0.32542700683167686</v>
      </c>
      <c r="F17" s="39">
        <v>0.83493968006749308</v>
      </c>
      <c r="G17" s="39">
        <v>0.53079656489077642</v>
      </c>
      <c r="H17" s="39">
        <v>0.61850395551101578</v>
      </c>
      <c r="I17" s="39">
        <v>0.30086558756099469</v>
      </c>
      <c r="J17" s="39">
        <v>0.56460470576017308</v>
      </c>
      <c r="K17" s="39">
        <v>0.35992822101223693</v>
      </c>
    </row>
    <row r="18" spans="1:13">
      <c r="A18" s="40" t="s">
        <v>1011</v>
      </c>
    </row>
    <row r="19" spans="1:13">
      <c r="A19" s="39" t="s">
        <v>1009</v>
      </c>
      <c r="C19" s="39">
        <v>0.28999999999999998</v>
      </c>
      <c r="D19" s="39">
        <v>0.41</v>
      </c>
      <c r="E19" s="39">
        <v>0.33</v>
      </c>
      <c r="F19" s="39">
        <v>0.76</v>
      </c>
      <c r="G19" s="39">
        <v>0.49</v>
      </c>
      <c r="H19" s="39">
        <v>0.62</v>
      </c>
      <c r="I19" s="39">
        <v>0.38</v>
      </c>
      <c r="J19" s="39">
        <v>0.56000000000000005</v>
      </c>
      <c r="K19" s="39">
        <v>0.37</v>
      </c>
    </row>
    <row r="20" spans="1:13">
      <c r="A20" s="39" t="s">
        <v>1010</v>
      </c>
      <c r="C20" s="39">
        <v>0.44084467482462841</v>
      </c>
      <c r="D20" s="39">
        <v>0.97115247154207485</v>
      </c>
      <c r="E20" s="39">
        <v>0.67119320159033358</v>
      </c>
      <c r="F20" s="39">
        <v>1.762650435698041</v>
      </c>
      <c r="G20" s="39">
        <v>1.1308274643325236</v>
      </c>
      <c r="H20" s="39">
        <v>1.3223188014373441</v>
      </c>
      <c r="I20" s="39">
        <v>0.7145557704573624</v>
      </c>
      <c r="J20" s="39">
        <v>1.2160716739449882</v>
      </c>
      <c r="K20" s="39">
        <v>0.78337318690898616</v>
      </c>
    </row>
    <row r="21" spans="1:13">
      <c r="A21" s="40" t="s">
        <v>1012</v>
      </c>
    </row>
    <row r="22" spans="1:13">
      <c r="A22" s="39" t="s">
        <v>1009</v>
      </c>
      <c r="C22" s="39">
        <v>0.39</v>
      </c>
      <c r="D22" s="39">
        <v>0.55000000000000004</v>
      </c>
      <c r="E22" s="39">
        <v>0.44</v>
      </c>
      <c r="F22" s="39">
        <v>1.01</v>
      </c>
      <c r="G22" s="39">
        <v>0.66</v>
      </c>
      <c r="H22" s="39">
        <v>0.83</v>
      </c>
      <c r="I22" s="39">
        <v>0.5</v>
      </c>
      <c r="J22" s="39">
        <v>0.75</v>
      </c>
      <c r="K22" s="39">
        <v>0.49</v>
      </c>
    </row>
    <row r="23" spans="1:13">
      <c r="A23" s="39" t="s">
        <v>1010</v>
      </c>
      <c r="C23" s="39">
        <v>0.59286007993656942</v>
      </c>
      <c r="D23" s="39">
        <v>1.3027655106052225</v>
      </c>
      <c r="E23" s="39">
        <v>0.89492426878711129</v>
      </c>
      <c r="F23" s="39">
        <v>2.3424696579671331</v>
      </c>
      <c r="G23" s="39">
        <v>1.5231553601213585</v>
      </c>
      <c r="H23" s="39">
        <v>1.7702009761177349</v>
      </c>
      <c r="I23" s="39">
        <v>0.94020496112810836</v>
      </c>
      <c r="J23" s="39">
        <v>1.6286674204620377</v>
      </c>
      <c r="K23" s="39">
        <v>1.0374401664470358</v>
      </c>
    </row>
    <row r="26" spans="1:13">
      <c r="A26" s="39" t="s">
        <v>1013</v>
      </c>
      <c r="B26" s="39">
        <v>0.22750000000000004</v>
      </c>
      <c r="C26" s="39">
        <v>0.14000000000000001</v>
      </c>
      <c r="D26" s="39">
        <v>0.19</v>
      </c>
      <c r="E26" s="39">
        <v>0.16</v>
      </c>
      <c r="F26" s="39">
        <v>0.36</v>
      </c>
      <c r="G26" s="39">
        <v>0.23</v>
      </c>
      <c r="H26" s="39">
        <v>0.28999999999999998</v>
      </c>
      <c r="I26" s="39">
        <v>0.16</v>
      </c>
      <c r="J26" s="39">
        <v>0.26</v>
      </c>
      <c r="K26" s="39">
        <v>0.17</v>
      </c>
    </row>
    <row r="27" spans="1:13">
      <c r="A27" s="39" t="s">
        <v>1014</v>
      </c>
      <c r="B27" s="39">
        <v>0.484375</v>
      </c>
      <c r="C27" s="39">
        <v>0.28999999999999998</v>
      </c>
      <c r="D27" s="39">
        <v>0.41</v>
      </c>
      <c r="E27" s="39">
        <v>0.33</v>
      </c>
      <c r="F27" s="39">
        <v>0.76</v>
      </c>
      <c r="G27" s="39">
        <v>0.49</v>
      </c>
      <c r="H27" s="39">
        <v>0.62</v>
      </c>
      <c r="I27" s="39">
        <v>0.38</v>
      </c>
      <c r="J27" s="39">
        <v>0.56000000000000005</v>
      </c>
      <c r="K27" s="39">
        <v>0.37</v>
      </c>
    </row>
    <row r="28" spans="1:13">
      <c r="A28" s="39" t="s">
        <v>1015</v>
      </c>
      <c r="B28" s="39">
        <v>0.6462500000000001</v>
      </c>
      <c r="C28" s="39">
        <v>0.39</v>
      </c>
      <c r="D28" s="39">
        <v>0.55000000000000004</v>
      </c>
      <c r="E28" s="39">
        <v>0.44</v>
      </c>
      <c r="F28" s="39">
        <v>1.01</v>
      </c>
      <c r="G28" s="39">
        <v>0.66</v>
      </c>
      <c r="H28" s="39">
        <v>0.83</v>
      </c>
      <c r="I28" s="39">
        <v>0.5</v>
      </c>
      <c r="J28" s="39">
        <v>0.75</v>
      </c>
      <c r="K28" s="39">
        <v>0.49</v>
      </c>
    </row>
    <row r="32" spans="1:13">
      <c r="M32" s="254" t="s">
        <v>1016</v>
      </c>
    </row>
    <row r="33" spans="13:13">
      <c r="M33" s="254" t="s">
        <v>1017</v>
      </c>
    </row>
    <row r="34" spans="13:13">
      <c r="M34" s="254" t="s">
        <v>1018</v>
      </c>
    </row>
    <row r="35" spans="13:13">
      <c r="M35" s="254" t="s">
        <v>1019</v>
      </c>
    </row>
    <row r="36" spans="13:13">
      <c r="M36" s="254" t="s">
        <v>1020</v>
      </c>
    </row>
    <row r="37" spans="13:13">
      <c r="M37" s="254" t="s">
        <v>1021</v>
      </c>
    </row>
    <row r="38" spans="13:13">
      <c r="M38" s="254"/>
    </row>
  </sheetData>
  <pageMargins left="0.7" right="0.7" top="0.75" bottom="0.75" header="0.3" footer="0.3"/>
  <drawing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9AA60E-09A8-4F54-B359-9DC7A27E1AEE}">
  <sheetPr codeName="Sheet38"/>
  <dimension ref="A1:P28"/>
  <sheetViews>
    <sheetView topLeftCell="L1" zoomScale="77" zoomScaleNormal="77" workbookViewId="0">
      <selection activeCell="S29" sqref="S29"/>
    </sheetView>
  </sheetViews>
  <sheetFormatPr defaultColWidth="12" defaultRowHeight="15"/>
  <cols>
    <col min="1" max="11" width="0" style="39" hidden="1" customWidth="1"/>
  </cols>
  <sheetData>
    <row r="1" spans="1:16" ht="15.75">
      <c r="M1" s="66" t="s">
        <v>1022</v>
      </c>
      <c r="N1" s="55"/>
      <c r="O1" s="55"/>
      <c r="P1" s="55"/>
    </row>
    <row r="2" spans="1:16">
      <c r="M2" s="328" t="s">
        <v>277</v>
      </c>
      <c r="N2" s="249" t="s">
        <v>618</v>
      </c>
      <c r="O2" s="249">
        <v>2020</v>
      </c>
      <c r="P2" s="249">
        <v>2050</v>
      </c>
    </row>
    <row r="3" spans="1:16">
      <c r="M3" s="252" t="s">
        <v>163</v>
      </c>
      <c r="N3" s="252" t="s">
        <v>557</v>
      </c>
      <c r="O3" s="329">
        <v>2.4662291762759674E-2</v>
      </c>
      <c r="P3" s="329">
        <v>6.0207234620357812E-2</v>
      </c>
    </row>
    <row r="4" spans="1:16">
      <c r="M4" s="56" t="s">
        <v>177</v>
      </c>
      <c r="N4" s="56" t="s">
        <v>549</v>
      </c>
      <c r="O4" s="58">
        <v>3.5604934350329992E-2</v>
      </c>
      <c r="P4" s="58">
        <v>7.4268748471439994E-2</v>
      </c>
    </row>
    <row r="5" spans="1:16">
      <c r="M5" s="56" t="s">
        <v>205</v>
      </c>
      <c r="N5" s="56" t="s">
        <v>563</v>
      </c>
      <c r="O5" s="58">
        <v>4.1832099892077007E-2</v>
      </c>
      <c r="P5" s="58">
        <v>8.6384732675618775E-2</v>
      </c>
    </row>
    <row r="6" spans="1:16">
      <c r="M6" s="56" t="s">
        <v>212</v>
      </c>
      <c r="N6" s="56" t="s">
        <v>553</v>
      </c>
      <c r="O6" s="58">
        <v>4.9883408650700581E-2</v>
      </c>
      <c r="P6" s="58">
        <v>8.7003512407957936E-2</v>
      </c>
    </row>
    <row r="7" spans="1:16">
      <c r="M7" s="56" t="s">
        <v>149</v>
      </c>
      <c r="N7" s="56" t="s">
        <v>565</v>
      </c>
      <c r="O7" s="58">
        <v>7.85207127650773E-2</v>
      </c>
      <c r="P7" s="58">
        <v>9.6100334929965281E-2</v>
      </c>
    </row>
    <row r="8" spans="1:16">
      <c r="M8" s="56" t="s">
        <v>219</v>
      </c>
      <c r="N8" s="56" t="s">
        <v>562</v>
      </c>
      <c r="O8" s="58">
        <v>5.0384603217783146E-2</v>
      </c>
      <c r="P8" s="58">
        <v>9.9277238413842894E-2</v>
      </c>
    </row>
    <row r="9" spans="1:16">
      <c r="M9" s="56" t="s">
        <v>128</v>
      </c>
      <c r="N9" s="56" t="s">
        <v>554</v>
      </c>
      <c r="O9" s="58">
        <v>7.7375006521451989E-2</v>
      </c>
      <c r="P9" s="58">
        <v>0.10695162453669024</v>
      </c>
    </row>
    <row r="10" spans="1:16">
      <c r="B10" s="39" t="s">
        <v>622</v>
      </c>
      <c r="C10" s="39" t="s">
        <v>571</v>
      </c>
      <c r="D10" s="39" t="s">
        <v>567</v>
      </c>
      <c r="E10" s="39" t="s">
        <v>1003</v>
      </c>
      <c r="F10" s="39" t="s">
        <v>565</v>
      </c>
      <c r="G10" s="39" t="s">
        <v>946</v>
      </c>
      <c r="H10" s="39" t="s">
        <v>558</v>
      </c>
      <c r="I10" s="39" t="s">
        <v>562</v>
      </c>
      <c r="J10" s="39" t="s">
        <v>1004</v>
      </c>
      <c r="K10" s="39" t="s">
        <v>560</v>
      </c>
      <c r="M10" s="56" t="s">
        <v>198</v>
      </c>
      <c r="N10" s="56" t="s">
        <v>564</v>
      </c>
      <c r="O10" s="58">
        <v>5.981072071542673E-2</v>
      </c>
      <c r="P10" s="58">
        <v>0.1196854875423357</v>
      </c>
    </row>
    <row r="11" spans="1:16">
      <c r="A11" s="39" t="s">
        <v>1005</v>
      </c>
      <c r="B11" s="39">
        <v>8.9685711439416657E-2</v>
      </c>
      <c r="C11" s="39">
        <v>0.113665155043136</v>
      </c>
      <c r="D11" s="39">
        <v>9.5922740357261713E-2</v>
      </c>
      <c r="E11" s="39">
        <v>0.1224267322040683</v>
      </c>
      <c r="F11" s="39">
        <v>9.0605634696335216E-2</v>
      </c>
      <c r="G11" s="39">
        <v>0.10253088171956891</v>
      </c>
      <c r="H11" s="39">
        <v>7.59111514669224E-2</v>
      </c>
      <c r="I11" s="39">
        <v>8.6509653339450945E-2</v>
      </c>
      <c r="J11" s="39">
        <v>5.04203969653877E-2</v>
      </c>
      <c r="K11" s="39">
        <v>6.9998563362697525E-2</v>
      </c>
      <c r="M11" s="56" t="s">
        <v>170</v>
      </c>
      <c r="N11" s="56" t="s">
        <v>558</v>
      </c>
      <c r="O11" s="58">
        <v>6.3848305728195442E-2</v>
      </c>
      <c r="P11" s="58">
        <v>0.12082437402556824</v>
      </c>
    </row>
    <row r="12" spans="1:16" ht="24.6" customHeight="1">
      <c r="A12" s="39" t="s">
        <v>1006</v>
      </c>
      <c r="B12" s="39">
        <v>0.18968637109115966</v>
      </c>
      <c r="C12" s="39">
        <v>0.17278854590993886</v>
      </c>
      <c r="D12" s="39">
        <v>0.22720879603669134</v>
      </c>
      <c r="E12" s="39">
        <v>0.24900603135845753</v>
      </c>
      <c r="F12" s="39">
        <v>0.21013955457130631</v>
      </c>
      <c r="G12" s="39">
        <v>0.23662191222595513</v>
      </c>
      <c r="H12" s="39">
        <v>0.16190119810237019</v>
      </c>
      <c r="I12" s="39">
        <v>0.16267361051044921</v>
      </c>
      <c r="J12" s="39">
        <v>0.10949074381905324</v>
      </c>
      <c r="K12" s="39">
        <v>0.14820269637969449</v>
      </c>
      <c r="M12" s="56" t="s">
        <v>376</v>
      </c>
      <c r="N12" s="56" t="s">
        <v>550</v>
      </c>
      <c r="O12" s="58">
        <v>5.5350416282493722E-2</v>
      </c>
      <c r="P12" s="58">
        <v>0.12382445155540638</v>
      </c>
    </row>
    <row r="13" spans="1:16">
      <c r="A13" s="39" t="s">
        <v>1007</v>
      </c>
      <c r="B13" s="39">
        <v>0.04</v>
      </c>
      <c r="C13" s="39">
        <v>0.04</v>
      </c>
      <c r="D13" s="39">
        <v>0.04</v>
      </c>
      <c r="E13" s="39">
        <v>0.04</v>
      </c>
      <c r="F13" s="39">
        <v>0.04</v>
      </c>
      <c r="G13" s="39">
        <v>0.04</v>
      </c>
      <c r="H13" s="39">
        <v>0.04</v>
      </c>
      <c r="I13" s="39">
        <v>0.04</v>
      </c>
      <c r="J13" s="39">
        <v>0.04</v>
      </c>
      <c r="K13" s="39">
        <v>0.04</v>
      </c>
      <c r="M13" s="56" t="s">
        <v>142</v>
      </c>
      <c r="N13" s="56" t="s">
        <v>570</v>
      </c>
      <c r="O13" s="58">
        <v>6.6687623968684551E-2</v>
      </c>
      <c r="P13" s="58">
        <v>0.13803974386479495</v>
      </c>
    </row>
    <row r="14" spans="1:16">
      <c r="M14" s="56" t="s">
        <v>184</v>
      </c>
      <c r="N14" s="56" t="s">
        <v>556</v>
      </c>
      <c r="O14" s="58">
        <v>6.0339348690120802E-2</v>
      </c>
      <c r="P14" s="58">
        <v>0.14137961635979221</v>
      </c>
    </row>
    <row r="15" spans="1:16">
      <c r="A15" s="40" t="s">
        <v>1008</v>
      </c>
      <c r="M15" s="56" t="s">
        <v>156</v>
      </c>
      <c r="N15" s="56" t="s">
        <v>568</v>
      </c>
      <c r="O15" s="58">
        <v>6.950262934229523E-2</v>
      </c>
      <c r="P15" s="58">
        <v>0.1618938568552804</v>
      </c>
    </row>
    <row r="16" spans="1:16">
      <c r="A16" s="39" t="s">
        <v>1009</v>
      </c>
      <c r="C16" s="39">
        <v>0.14000000000000001</v>
      </c>
      <c r="D16" s="39">
        <v>0.19</v>
      </c>
      <c r="E16" s="39">
        <v>0.16</v>
      </c>
      <c r="F16" s="39">
        <v>0.36</v>
      </c>
      <c r="G16" s="39">
        <v>0.23</v>
      </c>
      <c r="H16" s="39">
        <v>0.28999999999999998</v>
      </c>
      <c r="I16" s="39">
        <v>0.16</v>
      </c>
      <c r="J16" s="39">
        <v>0.26</v>
      </c>
      <c r="K16" s="39">
        <v>0.17</v>
      </c>
      <c r="M16" s="56" t="s">
        <v>226</v>
      </c>
      <c r="N16" s="56" t="s">
        <v>573</v>
      </c>
      <c r="O16" s="58">
        <v>0.13487049570810886</v>
      </c>
      <c r="P16" s="58">
        <v>0.19632336601661063</v>
      </c>
    </row>
    <row r="17" spans="1:16">
      <c r="A17" s="39" t="s">
        <v>1010</v>
      </c>
      <c r="C17" s="39">
        <v>0.21282156715671724</v>
      </c>
      <c r="D17" s="39">
        <v>0.45004626729998592</v>
      </c>
      <c r="E17" s="39">
        <v>0.32542700683167686</v>
      </c>
      <c r="F17" s="39">
        <v>0.83493968006749308</v>
      </c>
      <c r="G17" s="39">
        <v>0.53079656489077642</v>
      </c>
      <c r="H17" s="39">
        <v>0.61850395551101578</v>
      </c>
      <c r="I17" s="39">
        <v>0.30086558756099469</v>
      </c>
      <c r="J17" s="39">
        <v>0.56460470576017308</v>
      </c>
      <c r="K17" s="39">
        <v>0.35992822101223693</v>
      </c>
      <c r="M17" s="56" t="s">
        <v>121</v>
      </c>
      <c r="N17" s="56" t="s">
        <v>571</v>
      </c>
      <c r="O17" s="58">
        <v>0.13556391116595878</v>
      </c>
      <c r="P17" s="58">
        <v>0.21730193061538927</v>
      </c>
    </row>
    <row r="18" spans="1:16">
      <c r="A18" s="40" t="s">
        <v>1011</v>
      </c>
      <c r="M18" s="251" t="s">
        <v>135</v>
      </c>
      <c r="N18" s="251" t="s">
        <v>567</v>
      </c>
      <c r="O18" s="258">
        <v>0.13242208368146735</v>
      </c>
      <c r="P18" s="258">
        <v>0.33811146391896707</v>
      </c>
    </row>
    <row r="19" spans="1:16">
      <c r="A19" s="39" t="s">
        <v>1009</v>
      </c>
      <c r="C19" s="39">
        <v>0.28999999999999998</v>
      </c>
      <c r="D19" s="39">
        <v>0.41</v>
      </c>
      <c r="E19" s="39">
        <v>0.33</v>
      </c>
      <c r="F19" s="39">
        <v>0.76</v>
      </c>
      <c r="G19" s="39">
        <v>0.49</v>
      </c>
      <c r="H19" s="39">
        <v>0.62</v>
      </c>
      <c r="I19" s="39">
        <v>0.38</v>
      </c>
      <c r="J19" s="39">
        <v>0.56000000000000005</v>
      </c>
      <c r="K19" s="39">
        <v>0.37</v>
      </c>
    </row>
    <row r="20" spans="1:16">
      <c r="A20" s="39" t="s">
        <v>1010</v>
      </c>
      <c r="C20" s="39">
        <v>0.44084467482462841</v>
      </c>
      <c r="D20" s="39">
        <v>0.97115247154207485</v>
      </c>
      <c r="E20" s="39">
        <v>0.67119320159033358</v>
      </c>
      <c r="F20" s="39">
        <v>1.762650435698041</v>
      </c>
      <c r="G20" s="39">
        <v>1.1308274643325236</v>
      </c>
      <c r="H20" s="39">
        <v>1.3223188014373441</v>
      </c>
      <c r="I20" s="39">
        <v>0.7145557704573624</v>
      </c>
      <c r="J20" s="39">
        <v>1.2160716739449882</v>
      </c>
      <c r="K20" s="39">
        <v>0.78337318690898616</v>
      </c>
    </row>
    <row r="21" spans="1:16">
      <c r="A21" s="40" t="s">
        <v>1012</v>
      </c>
    </row>
    <row r="22" spans="1:16">
      <c r="A22" s="39" t="s">
        <v>1009</v>
      </c>
      <c r="C22" s="39">
        <v>0.39</v>
      </c>
      <c r="D22" s="39">
        <v>0.55000000000000004</v>
      </c>
      <c r="E22" s="39">
        <v>0.44</v>
      </c>
      <c r="F22" s="39">
        <v>1.01</v>
      </c>
      <c r="G22" s="39">
        <v>0.66</v>
      </c>
      <c r="H22" s="39">
        <v>0.83</v>
      </c>
      <c r="I22" s="39">
        <v>0.5</v>
      </c>
      <c r="J22" s="39">
        <v>0.75</v>
      </c>
      <c r="K22" s="39">
        <v>0.49</v>
      </c>
    </row>
    <row r="23" spans="1:16">
      <c r="A23" s="39" t="s">
        <v>1010</v>
      </c>
      <c r="C23" s="39">
        <v>0.59286007993656942</v>
      </c>
      <c r="D23" s="39">
        <v>1.3027655106052225</v>
      </c>
      <c r="E23" s="39">
        <v>0.89492426878711129</v>
      </c>
      <c r="F23" s="39">
        <v>2.3424696579671331</v>
      </c>
      <c r="G23" s="39">
        <v>1.5231553601213585</v>
      </c>
      <c r="H23" s="39">
        <v>1.7702009761177349</v>
      </c>
      <c r="I23" s="39">
        <v>0.94020496112810836</v>
      </c>
      <c r="J23" s="39">
        <v>1.6286674204620377</v>
      </c>
      <c r="K23" s="39">
        <v>1.0374401664470358</v>
      </c>
    </row>
    <row r="26" spans="1:16">
      <c r="A26" s="39" t="s">
        <v>1013</v>
      </c>
      <c r="B26" s="39">
        <v>0.22750000000000004</v>
      </c>
      <c r="C26" s="39">
        <v>0.14000000000000001</v>
      </c>
      <c r="D26" s="39">
        <v>0.19</v>
      </c>
      <c r="E26" s="39">
        <v>0.16</v>
      </c>
      <c r="F26" s="39">
        <v>0.36</v>
      </c>
      <c r="G26" s="39">
        <v>0.23</v>
      </c>
      <c r="H26" s="39">
        <v>0.28999999999999998</v>
      </c>
      <c r="I26" s="39">
        <v>0.16</v>
      </c>
      <c r="J26" s="39">
        <v>0.26</v>
      </c>
      <c r="K26" s="39">
        <v>0.17</v>
      </c>
    </row>
    <row r="27" spans="1:16">
      <c r="A27" s="39" t="s">
        <v>1014</v>
      </c>
      <c r="B27" s="39">
        <v>0.484375</v>
      </c>
      <c r="C27" s="39">
        <v>0.28999999999999998</v>
      </c>
      <c r="D27" s="39">
        <v>0.41</v>
      </c>
      <c r="E27" s="39">
        <v>0.33</v>
      </c>
      <c r="F27" s="39">
        <v>0.76</v>
      </c>
      <c r="G27" s="39">
        <v>0.49</v>
      </c>
      <c r="H27" s="39">
        <v>0.62</v>
      </c>
      <c r="I27" s="39">
        <v>0.38</v>
      </c>
      <c r="J27" s="39">
        <v>0.56000000000000005</v>
      </c>
      <c r="K27" s="39">
        <v>0.37</v>
      </c>
    </row>
    <row r="28" spans="1:16">
      <c r="A28" s="39" t="s">
        <v>1015</v>
      </c>
      <c r="B28" s="39">
        <v>0.6462500000000001</v>
      </c>
      <c r="C28" s="39">
        <v>0.39</v>
      </c>
      <c r="D28" s="39">
        <v>0.55000000000000004</v>
      </c>
      <c r="E28" s="39">
        <v>0.44</v>
      </c>
      <c r="F28" s="39">
        <v>1.01</v>
      </c>
      <c r="G28" s="39">
        <v>0.66</v>
      </c>
      <c r="H28" s="39">
        <v>0.83</v>
      </c>
      <c r="I28" s="39">
        <v>0.5</v>
      </c>
      <c r="J28" s="39">
        <v>0.75</v>
      </c>
      <c r="K28" s="39">
        <v>0.49</v>
      </c>
    </row>
  </sheetData>
  <pageMargins left="0.7" right="0.7" top="0.75" bottom="0.75" header="0.3" footer="0.3"/>
  <drawing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F9A876-F29D-4061-83E2-063331B46EC5}">
  <sheetPr codeName="Sheet39"/>
  <dimension ref="A1:I34"/>
  <sheetViews>
    <sheetView showGridLines="0" workbookViewId="0">
      <selection activeCell="G40" sqref="G40"/>
    </sheetView>
  </sheetViews>
  <sheetFormatPr defaultColWidth="8.6640625" defaultRowHeight="11.25"/>
  <cols>
    <col min="1" max="1" width="38.5" customWidth="1"/>
    <col min="2" max="2" width="20.6640625" customWidth="1"/>
    <col min="3" max="3" width="15.6640625" bestFit="1" customWidth="1"/>
    <col min="4" max="4" width="16.6640625" bestFit="1" customWidth="1"/>
    <col min="5" max="6" width="17" bestFit="1" customWidth="1"/>
    <col min="7" max="7" width="19.6640625" customWidth="1"/>
    <col min="8" max="8" width="11.5" customWidth="1"/>
    <col min="9" max="9" width="17.1640625" customWidth="1"/>
  </cols>
  <sheetData>
    <row r="1" spans="1:9" ht="12">
      <c r="A1" s="57" t="s">
        <v>1023</v>
      </c>
      <c r="B1" s="56"/>
      <c r="C1" s="56"/>
      <c r="D1" s="56"/>
      <c r="E1" s="56"/>
      <c r="F1" s="56"/>
      <c r="G1" s="56"/>
      <c r="H1" s="56"/>
      <c r="I1" s="56"/>
    </row>
    <row r="2" spans="1:9" ht="60">
      <c r="A2" s="263" t="s">
        <v>277</v>
      </c>
      <c r="B2" s="264" t="s">
        <v>618</v>
      </c>
      <c r="C2" s="264" t="s">
        <v>1024</v>
      </c>
      <c r="D2" s="264" t="s">
        <v>1025</v>
      </c>
      <c r="E2" s="264" t="s">
        <v>1026</v>
      </c>
      <c r="F2" s="264" t="s">
        <v>1026</v>
      </c>
      <c r="G2" s="264" t="s">
        <v>1027</v>
      </c>
      <c r="H2" s="264" t="s">
        <v>1026</v>
      </c>
      <c r="I2" s="265" t="s">
        <v>1027</v>
      </c>
    </row>
    <row r="3" spans="1:9" ht="12">
      <c r="A3" s="330" t="s">
        <v>1028</v>
      </c>
      <c r="B3" s="79" t="s">
        <v>1029</v>
      </c>
      <c r="C3" s="332">
        <v>11.497999999999999</v>
      </c>
      <c r="D3" s="332">
        <v>3.9929999999999999</v>
      </c>
      <c r="E3" s="332">
        <v>15.491</v>
      </c>
      <c r="F3" s="332">
        <v>15.491</v>
      </c>
      <c r="G3" s="332">
        <v>25.138645964602386</v>
      </c>
      <c r="H3" s="333">
        <f>F3/100</f>
        <v>0.15490999999999999</v>
      </c>
      <c r="I3" s="333">
        <f t="shared" ref="I3:I31" si="0">G3/100</f>
        <v>0.25138645964602385</v>
      </c>
    </row>
    <row r="4" spans="1:9" ht="12">
      <c r="A4" s="330" t="s">
        <v>1030</v>
      </c>
      <c r="B4" s="79" t="s">
        <v>1031</v>
      </c>
      <c r="C4" s="332">
        <v>12.377000000000001</v>
      </c>
      <c r="D4" s="332">
        <v>13.596</v>
      </c>
      <c r="E4" s="332">
        <v>25.972999999999999</v>
      </c>
      <c r="F4" s="332">
        <v>25.972999999999999</v>
      </c>
      <c r="G4" s="332">
        <v>33.694567484101015</v>
      </c>
      <c r="H4" s="333">
        <f t="shared" ref="H4:H31" si="1">F4/100</f>
        <v>0.25973000000000002</v>
      </c>
      <c r="I4" s="333">
        <f t="shared" si="0"/>
        <v>0.33694567484101012</v>
      </c>
    </row>
    <row r="5" spans="1:9" ht="12">
      <c r="A5" s="330" t="s">
        <v>577</v>
      </c>
      <c r="B5" s="79" t="s">
        <v>1032</v>
      </c>
      <c r="C5" s="332">
        <v>12.53</v>
      </c>
      <c r="D5" s="332">
        <v>10.202</v>
      </c>
      <c r="E5" s="332">
        <v>22.731999999999999</v>
      </c>
      <c r="F5" s="332">
        <v>22.731999999999999</v>
      </c>
      <c r="G5" s="332">
        <v>33.698679057036969</v>
      </c>
      <c r="H5" s="333">
        <f t="shared" si="1"/>
        <v>0.22731999999999999</v>
      </c>
      <c r="I5" s="333">
        <f t="shared" si="0"/>
        <v>0.33698679057036968</v>
      </c>
    </row>
    <row r="6" spans="1:9" ht="12">
      <c r="A6" s="330" t="s">
        <v>1033</v>
      </c>
      <c r="B6" s="79" t="s">
        <v>1034</v>
      </c>
      <c r="C6" s="332">
        <v>9.7159999999999993</v>
      </c>
      <c r="D6" s="332">
        <v>15.64</v>
      </c>
      <c r="E6" s="332">
        <v>25.356000000000002</v>
      </c>
      <c r="F6" s="332">
        <v>25.356000000000002</v>
      </c>
      <c r="G6" s="332">
        <v>36.574473522356428</v>
      </c>
      <c r="H6" s="333">
        <f t="shared" si="1"/>
        <v>0.25356000000000001</v>
      </c>
      <c r="I6" s="333">
        <f t="shared" si="0"/>
        <v>0.36574473522356427</v>
      </c>
    </row>
    <row r="7" spans="1:9" ht="12">
      <c r="A7" s="330" t="s">
        <v>1035</v>
      </c>
      <c r="B7" s="79" t="s">
        <v>1036</v>
      </c>
      <c r="C7" s="332">
        <v>11.037000000000001</v>
      </c>
      <c r="D7" s="332">
        <v>2.8460000000000001</v>
      </c>
      <c r="E7" s="332">
        <v>13.883000000000001</v>
      </c>
      <c r="F7" s="332">
        <v>13.883000000000001</v>
      </c>
      <c r="G7" s="332">
        <v>48.005530841771503</v>
      </c>
      <c r="H7" s="333">
        <f t="shared" si="1"/>
        <v>0.13883000000000001</v>
      </c>
      <c r="I7" s="333">
        <f t="shared" si="0"/>
        <v>0.48005530841771504</v>
      </c>
    </row>
    <row r="8" spans="1:9" ht="12">
      <c r="A8" s="330" t="s">
        <v>1037</v>
      </c>
      <c r="B8" s="79" t="s">
        <v>1038</v>
      </c>
      <c r="C8" s="332">
        <v>10.116</v>
      </c>
      <c r="D8" s="332">
        <v>12.728999999999999</v>
      </c>
      <c r="E8" s="332">
        <v>22.844999999999999</v>
      </c>
      <c r="F8" s="332">
        <v>22.844999999999999</v>
      </c>
      <c r="G8" s="332">
        <v>35.485315370977887</v>
      </c>
      <c r="H8" s="333">
        <f t="shared" si="1"/>
        <v>0.22844999999999999</v>
      </c>
      <c r="I8" s="333">
        <f t="shared" si="0"/>
        <v>0.35485315370977888</v>
      </c>
    </row>
    <row r="9" spans="1:9" ht="12">
      <c r="A9" s="330" t="s">
        <v>1039</v>
      </c>
      <c r="B9" s="79" t="s">
        <v>1040</v>
      </c>
      <c r="C9" s="332">
        <v>9.1319999999999997</v>
      </c>
      <c r="D9" s="332">
        <v>10.903</v>
      </c>
      <c r="E9" s="332">
        <v>20.035</v>
      </c>
      <c r="F9" s="332">
        <v>20.035</v>
      </c>
      <c r="G9" s="332">
        <v>30.443044963517846</v>
      </c>
      <c r="H9" s="333">
        <f t="shared" si="1"/>
        <v>0.20035</v>
      </c>
      <c r="I9" s="333">
        <f t="shared" si="0"/>
        <v>0.30443044963517846</v>
      </c>
    </row>
    <row r="10" spans="1:9" ht="12">
      <c r="A10" s="330" t="s">
        <v>578</v>
      </c>
      <c r="B10" s="79" t="s">
        <v>1041</v>
      </c>
      <c r="C10" s="332">
        <v>11.446999999999999</v>
      </c>
      <c r="D10" s="332">
        <v>7.1859999999999999</v>
      </c>
      <c r="E10" s="332">
        <v>18.632999999999999</v>
      </c>
      <c r="F10" s="332">
        <v>18.632999999999999</v>
      </c>
      <c r="G10" s="332">
        <v>32.763209507021465</v>
      </c>
      <c r="H10" s="333">
        <f t="shared" si="1"/>
        <v>0.18633</v>
      </c>
      <c r="I10" s="333">
        <f t="shared" si="0"/>
        <v>0.32763209507021462</v>
      </c>
    </row>
    <row r="11" spans="1:9" ht="12">
      <c r="A11" s="330" t="s">
        <v>1042</v>
      </c>
      <c r="B11" s="79" t="s">
        <v>1043</v>
      </c>
      <c r="C11" s="332">
        <v>12.754</v>
      </c>
      <c r="D11" s="332">
        <v>5.6289999999999996</v>
      </c>
      <c r="E11" s="332">
        <v>18.382999999999999</v>
      </c>
      <c r="F11" s="332">
        <v>18.382999999999999</v>
      </c>
      <c r="G11" s="332">
        <v>29.297203712613651</v>
      </c>
      <c r="H11" s="333">
        <f t="shared" si="1"/>
        <v>0.18382999999999999</v>
      </c>
      <c r="I11" s="333">
        <f t="shared" si="0"/>
        <v>0.29297203712613651</v>
      </c>
    </row>
    <row r="12" spans="1:9" ht="12">
      <c r="A12" s="330" t="s">
        <v>767</v>
      </c>
      <c r="B12" s="79" t="s">
        <v>544</v>
      </c>
      <c r="C12" s="332">
        <v>16.766999999999999</v>
      </c>
      <c r="D12" s="332">
        <v>7.0229999999999997</v>
      </c>
      <c r="E12" s="332">
        <v>23.79</v>
      </c>
      <c r="F12" s="332">
        <v>23.79</v>
      </c>
      <c r="G12" s="332">
        <v>25.587092893201618</v>
      </c>
      <c r="H12" s="333">
        <f t="shared" si="1"/>
        <v>0.2379</v>
      </c>
      <c r="I12" s="333">
        <f t="shared" si="0"/>
        <v>0.25587092893201618</v>
      </c>
    </row>
    <row r="13" spans="1:9" ht="12">
      <c r="A13" s="330" t="s">
        <v>121</v>
      </c>
      <c r="B13" s="79" t="s">
        <v>571</v>
      </c>
      <c r="C13" s="332">
        <v>9.24</v>
      </c>
      <c r="D13" s="332">
        <v>9.5310976989449152</v>
      </c>
      <c r="E13" s="332">
        <v>18.771097698944914</v>
      </c>
      <c r="F13" s="332">
        <v>18.771097698944914</v>
      </c>
      <c r="G13" s="332">
        <v>17.705357344108691</v>
      </c>
      <c r="H13" s="333">
        <f t="shared" si="1"/>
        <v>0.18771097698944914</v>
      </c>
      <c r="I13" s="333">
        <f t="shared" si="0"/>
        <v>0.17705357344108691</v>
      </c>
    </row>
    <row r="14" spans="1:9" ht="12">
      <c r="A14" s="330" t="s">
        <v>128</v>
      </c>
      <c r="B14" s="79" t="s">
        <v>554</v>
      </c>
      <c r="C14" s="332">
        <v>6.31</v>
      </c>
      <c r="D14" s="332">
        <v>3.8610647136571203</v>
      </c>
      <c r="E14" s="332">
        <v>10.17106471365712</v>
      </c>
      <c r="F14" s="332">
        <v>10.17106471365712</v>
      </c>
      <c r="G14" s="332">
        <v>12.016138711749031</v>
      </c>
      <c r="H14" s="333">
        <f t="shared" si="1"/>
        <v>0.1017106471365712</v>
      </c>
      <c r="I14" s="333">
        <f t="shared" si="0"/>
        <v>0.1201613871174903</v>
      </c>
    </row>
    <row r="15" spans="1:9" ht="12">
      <c r="A15" s="330" t="s">
        <v>135</v>
      </c>
      <c r="B15" s="79" t="s">
        <v>567</v>
      </c>
      <c r="C15" s="332">
        <v>9.68</v>
      </c>
      <c r="D15" s="332">
        <v>9.7949313615370563</v>
      </c>
      <c r="E15" s="332">
        <v>19.474931361537056</v>
      </c>
      <c r="F15" s="332">
        <v>19.474931361537056</v>
      </c>
      <c r="G15" s="332">
        <v>13.762520555410388</v>
      </c>
      <c r="H15" s="333">
        <f t="shared" si="1"/>
        <v>0.19474931361537057</v>
      </c>
      <c r="I15" s="333">
        <f t="shared" si="0"/>
        <v>0.13762520555410387</v>
      </c>
    </row>
    <row r="16" spans="1:9" ht="12">
      <c r="A16" s="330" t="s">
        <v>142</v>
      </c>
      <c r="B16" s="79" t="s">
        <v>570</v>
      </c>
      <c r="C16" s="332">
        <v>9.33</v>
      </c>
      <c r="D16" s="332">
        <v>2.0055850496421677</v>
      </c>
      <c r="E16" s="332">
        <v>11.335585049642168</v>
      </c>
      <c r="F16" s="332">
        <v>11.335585049642168</v>
      </c>
      <c r="G16" s="332">
        <v>17.867665056414808</v>
      </c>
      <c r="H16" s="333">
        <f t="shared" si="1"/>
        <v>0.11335585049642168</v>
      </c>
      <c r="I16" s="333">
        <f t="shared" si="0"/>
        <v>0.17867665056414808</v>
      </c>
    </row>
    <row r="17" spans="1:9" ht="12">
      <c r="A17" s="330" t="s">
        <v>149</v>
      </c>
      <c r="B17" s="79" t="s">
        <v>565</v>
      </c>
      <c r="C17" s="332">
        <v>7.51</v>
      </c>
      <c r="D17" s="332">
        <v>4.0999999999999996</v>
      </c>
      <c r="E17" s="332">
        <v>11.61</v>
      </c>
      <c r="F17" s="332">
        <v>11.61</v>
      </c>
      <c r="G17" s="332">
        <v>13.177876852709996</v>
      </c>
      <c r="H17" s="333">
        <f t="shared" si="1"/>
        <v>0.11609999999999999</v>
      </c>
      <c r="I17" s="333">
        <f t="shared" si="0"/>
        <v>0.13177876852709997</v>
      </c>
    </row>
    <row r="18" spans="1:9" ht="12">
      <c r="A18" s="330" t="s">
        <v>156</v>
      </c>
      <c r="B18" s="79" t="s">
        <v>568</v>
      </c>
      <c r="C18" s="332">
        <v>7.44</v>
      </c>
      <c r="D18" s="332">
        <v>4.0442797229609511</v>
      </c>
      <c r="E18" s="332">
        <v>11.484279722960952</v>
      </c>
      <c r="F18" s="332">
        <v>11.484279722960952</v>
      </c>
      <c r="G18" s="332">
        <v>14.877039631355302</v>
      </c>
      <c r="H18" s="333">
        <f t="shared" si="1"/>
        <v>0.11484279722960952</v>
      </c>
      <c r="I18" s="333">
        <f t="shared" si="0"/>
        <v>0.14877039631355302</v>
      </c>
    </row>
    <row r="19" spans="1:9" ht="12">
      <c r="A19" s="330" t="s">
        <v>163</v>
      </c>
      <c r="B19" s="79" t="s">
        <v>557</v>
      </c>
      <c r="C19" s="332">
        <v>5.72</v>
      </c>
      <c r="D19" s="332">
        <v>0.6284803907127875</v>
      </c>
      <c r="E19" s="332">
        <v>6.3484803907127869</v>
      </c>
      <c r="F19" s="332">
        <v>6.3484803907127869</v>
      </c>
      <c r="G19" s="332">
        <v>11.575148939355048</v>
      </c>
      <c r="H19" s="333">
        <f t="shared" si="1"/>
        <v>6.3484803907127865E-2</v>
      </c>
      <c r="I19" s="333">
        <f t="shared" si="0"/>
        <v>0.11575148939355047</v>
      </c>
    </row>
    <row r="20" spans="1:9" ht="12">
      <c r="A20" s="330" t="s">
        <v>170</v>
      </c>
      <c r="B20" s="79" t="s">
        <v>558</v>
      </c>
      <c r="C20" s="332">
        <v>8.31</v>
      </c>
      <c r="D20" s="332">
        <v>2.9439596791697324</v>
      </c>
      <c r="E20" s="332">
        <v>11.253959679169732</v>
      </c>
      <c r="F20" s="332">
        <v>11.253959679169732</v>
      </c>
      <c r="G20" s="332">
        <v>11.675593541266743</v>
      </c>
      <c r="H20" s="333">
        <f t="shared" si="1"/>
        <v>0.11253959679169732</v>
      </c>
      <c r="I20" s="333">
        <f t="shared" si="0"/>
        <v>0.11675593541266743</v>
      </c>
    </row>
    <row r="21" spans="1:9" ht="12">
      <c r="A21" s="330" t="s">
        <v>219</v>
      </c>
      <c r="B21" s="79" t="s">
        <v>562</v>
      </c>
      <c r="C21" s="332">
        <v>7.28</v>
      </c>
      <c r="D21" s="332">
        <v>2.1962604780070487</v>
      </c>
      <c r="E21" s="332">
        <v>9.476260478007049</v>
      </c>
      <c r="F21" s="332">
        <v>9.476260478007049</v>
      </c>
      <c r="G21" s="332">
        <v>13.358821606608764</v>
      </c>
      <c r="H21" s="333">
        <f t="shared" si="1"/>
        <v>9.4762604780070495E-2</v>
      </c>
      <c r="I21" s="333">
        <f t="shared" si="0"/>
        <v>0.13358821606608764</v>
      </c>
    </row>
    <row r="22" spans="1:9" ht="12">
      <c r="A22" s="330" t="s">
        <v>177</v>
      </c>
      <c r="B22" s="79" t="s">
        <v>549</v>
      </c>
      <c r="C22" s="332">
        <v>6.32</v>
      </c>
      <c r="D22" s="332">
        <v>0.83397981311031533</v>
      </c>
      <c r="E22" s="332">
        <v>7.1539798131103156</v>
      </c>
      <c r="F22" s="332">
        <v>7.1539798131103156</v>
      </c>
      <c r="G22" s="332">
        <v>8.1830682388588816</v>
      </c>
      <c r="H22" s="333">
        <f t="shared" si="1"/>
        <v>7.1539798131103158E-2</v>
      </c>
      <c r="I22" s="333">
        <f t="shared" si="0"/>
        <v>8.1830682388588816E-2</v>
      </c>
    </row>
    <row r="23" spans="1:9" ht="12">
      <c r="A23" s="330" t="s">
        <v>376</v>
      </c>
      <c r="B23" s="79" t="s">
        <v>550</v>
      </c>
      <c r="C23" s="332">
        <v>7.17</v>
      </c>
      <c r="D23" s="332">
        <v>1.9406879326450663</v>
      </c>
      <c r="E23" s="332">
        <v>9.1106879326450656</v>
      </c>
      <c r="F23" s="332">
        <v>9.1106879326450656</v>
      </c>
      <c r="G23" s="332">
        <v>7.7176996594067999</v>
      </c>
      <c r="H23" s="333">
        <f t="shared" si="1"/>
        <v>9.110687932645066E-2</v>
      </c>
      <c r="I23" s="333">
        <f t="shared" si="0"/>
        <v>7.7176996594068001E-2</v>
      </c>
    </row>
    <row r="24" spans="1:9" ht="12">
      <c r="A24" s="330" t="s">
        <v>184</v>
      </c>
      <c r="B24" s="79" t="s">
        <v>556</v>
      </c>
      <c r="C24" s="332">
        <v>5.55</v>
      </c>
      <c r="D24" s="332">
        <v>3.5646328145044195</v>
      </c>
      <c r="E24" s="332">
        <v>9.1146328145044198</v>
      </c>
      <c r="F24" s="332">
        <v>9.1146328145044198</v>
      </c>
      <c r="G24" s="332">
        <v>11.447768442195706</v>
      </c>
      <c r="H24" s="333">
        <f t="shared" si="1"/>
        <v>9.1146328145044198E-2</v>
      </c>
      <c r="I24" s="333">
        <f t="shared" si="0"/>
        <v>0.11447768442195706</v>
      </c>
    </row>
    <row r="25" spans="1:9" ht="12">
      <c r="A25" s="330" t="s">
        <v>198</v>
      </c>
      <c r="B25" s="79" t="s">
        <v>564</v>
      </c>
      <c r="C25" s="332">
        <v>7.36</v>
      </c>
      <c r="D25" s="332">
        <v>3.0126807249441474</v>
      </c>
      <c r="E25" s="332">
        <v>10.372680724944148</v>
      </c>
      <c r="F25" s="332">
        <v>10.372680724944148</v>
      </c>
      <c r="G25" s="332">
        <v>13.143396943936983</v>
      </c>
      <c r="H25" s="333">
        <f t="shared" si="1"/>
        <v>0.10372680724944149</v>
      </c>
      <c r="I25" s="333">
        <f t="shared" si="0"/>
        <v>0.13143396943936983</v>
      </c>
    </row>
    <row r="26" spans="1:9" ht="12">
      <c r="A26" s="330" t="s">
        <v>212</v>
      </c>
      <c r="B26" s="79" t="s">
        <v>553</v>
      </c>
      <c r="C26" s="332">
        <v>7.11</v>
      </c>
      <c r="D26" s="332">
        <v>3.0529952228426853</v>
      </c>
      <c r="E26" s="332">
        <v>10.162995222842685</v>
      </c>
      <c r="F26" s="332">
        <v>10.162995222842685</v>
      </c>
      <c r="G26" s="332">
        <v>10.59321193074684</v>
      </c>
      <c r="H26" s="333">
        <f t="shared" si="1"/>
        <v>0.10162995222842686</v>
      </c>
      <c r="I26" s="333">
        <f t="shared" si="0"/>
        <v>0.1059321193074684</v>
      </c>
    </row>
    <row r="27" spans="1:9" ht="12">
      <c r="A27" s="330" t="s">
        <v>205</v>
      </c>
      <c r="B27" s="79" t="s">
        <v>563</v>
      </c>
      <c r="C27" s="332">
        <v>4.99</v>
      </c>
      <c r="D27" s="332">
        <v>1.4431996417615385</v>
      </c>
      <c r="E27" s="332">
        <v>6.4331996417615382</v>
      </c>
      <c r="F27" s="332">
        <v>6.4331996417615382</v>
      </c>
      <c r="G27" s="332">
        <v>13.104418696398948</v>
      </c>
      <c r="H27" s="333">
        <f t="shared" si="1"/>
        <v>6.4331996417615389E-2</v>
      </c>
      <c r="I27" s="333">
        <f t="shared" si="0"/>
        <v>0.13104418696398948</v>
      </c>
    </row>
    <row r="28" spans="1:9" ht="12">
      <c r="A28" s="330" t="s">
        <v>226</v>
      </c>
      <c r="B28" s="79" t="s">
        <v>573</v>
      </c>
      <c r="C28" s="332">
        <v>8.66</v>
      </c>
      <c r="D28" s="332">
        <v>8.7577121040180561</v>
      </c>
      <c r="E28" s="332">
        <v>17.417712104018058</v>
      </c>
      <c r="F28" s="332">
        <v>17.417712104018058</v>
      </c>
      <c r="G28" s="332">
        <v>23.363551502691195</v>
      </c>
      <c r="H28" s="333">
        <f t="shared" si="1"/>
        <v>0.17417712104018057</v>
      </c>
      <c r="I28" s="333">
        <f t="shared" si="0"/>
        <v>0.23363551502691193</v>
      </c>
    </row>
    <row r="29" spans="1:9" ht="12">
      <c r="A29" s="331" t="s">
        <v>1044</v>
      </c>
      <c r="B29" s="334" t="s">
        <v>1044</v>
      </c>
      <c r="C29" s="335">
        <v>9.2695263157894718</v>
      </c>
      <c r="D29" s="335">
        <v>7.3275920417659872</v>
      </c>
      <c r="E29" s="335"/>
      <c r="F29" s="335">
        <v>16.597118357555459</v>
      </c>
      <c r="G29" s="335">
        <v>27.858926185718012</v>
      </c>
      <c r="H29" s="336">
        <f t="shared" si="1"/>
        <v>0.1659711835755546</v>
      </c>
      <c r="I29" s="336">
        <f t="shared" si="0"/>
        <v>0.27858926185718014</v>
      </c>
    </row>
    <row r="30" spans="1:9" ht="24">
      <c r="A30" s="331" t="s">
        <v>1045</v>
      </c>
      <c r="B30" s="334" t="s">
        <v>1046</v>
      </c>
      <c r="C30" s="335">
        <v>7.3737499999999985</v>
      </c>
      <c r="D30" s="335">
        <v>3.8569717092786253</v>
      </c>
      <c r="E30" s="335"/>
      <c r="F30" s="335">
        <v>11.230721709278624</v>
      </c>
      <c r="G30" s="335">
        <v>13.240709372179722</v>
      </c>
      <c r="H30" s="336">
        <f t="shared" si="1"/>
        <v>0.11230721709278624</v>
      </c>
      <c r="I30" s="336">
        <f t="shared" si="0"/>
        <v>0.13240709372179724</v>
      </c>
    </row>
    <row r="31" spans="1:9" ht="24">
      <c r="A31" s="331" t="s">
        <v>1047</v>
      </c>
      <c r="B31" s="334" t="s">
        <v>1048</v>
      </c>
      <c r="C31" s="335">
        <v>10.173125000000001</v>
      </c>
      <c r="D31" s="335">
        <v>7.35944619260263</v>
      </c>
      <c r="E31" s="335"/>
      <c r="F31" s="335">
        <v>17.532571192602632</v>
      </c>
      <c r="G31" s="335">
        <v>27.961586122697785</v>
      </c>
      <c r="H31" s="336">
        <f t="shared" si="1"/>
        <v>0.17532571192602631</v>
      </c>
      <c r="I31" s="336">
        <f t="shared" si="0"/>
        <v>0.27961586122697785</v>
      </c>
    </row>
    <row r="32" spans="1:9">
      <c r="B32" s="47"/>
    </row>
    <row r="33" spans="2:4">
      <c r="B33" s="47"/>
    </row>
    <row r="34" spans="2:4">
      <c r="B34" s="47"/>
      <c r="C34" s="47"/>
      <c r="D34" s="47"/>
    </row>
  </sheetData>
  <pageMargins left="0.7" right="0.7" top="0.75" bottom="0.75" header="0.3" footer="0.3"/>
  <pageSetup orientation="portrait" r:id="rId1"/>
  <drawing r:id="rId2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BDA261-88D4-4CBD-AB64-02615B370148}">
  <sheetPr codeName="Sheet40"/>
  <dimension ref="A1:E46"/>
  <sheetViews>
    <sheetView zoomScale="68" zoomScaleNormal="68" workbookViewId="0">
      <selection activeCell="O26" sqref="O26"/>
    </sheetView>
  </sheetViews>
  <sheetFormatPr defaultColWidth="14.6640625" defaultRowHeight="15"/>
  <cols>
    <col min="1" max="1" width="33.1640625" style="37" customWidth="1"/>
    <col min="2" max="2" width="13.5" style="37" customWidth="1"/>
    <col min="3" max="5" width="22.1640625" style="37" customWidth="1"/>
    <col min="6" max="16384" width="14.6640625" style="37"/>
  </cols>
  <sheetData>
    <row r="1" spans="1:5">
      <c r="A1" s="337" t="s">
        <v>1049</v>
      </c>
      <c r="B1" s="338"/>
      <c r="C1" s="338"/>
      <c r="D1" s="338"/>
      <c r="E1" s="338"/>
    </row>
    <row r="2" spans="1:5" ht="40.5" customHeight="1">
      <c r="A2" s="345" t="s">
        <v>277</v>
      </c>
      <c r="B2" s="339" t="s">
        <v>618</v>
      </c>
      <c r="C2" s="339" t="s">
        <v>1050</v>
      </c>
      <c r="D2" s="339" t="s">
        <v>1051</v>
      </c>
      <c r="E2" s="346" t="s">
        <v>1052</v>
      </c>
    </row>
    <row r="3" spans="1:5" ht="15" customHeight="1">
      <c r="A3" s="341" t="str">
        <f>VLOOKUP(B3,'F2.12'!$B$5:$C$30,2,FALSE)</f>
        <v>Venezuela</v>
      </c>
      <c r="B3" s="342" t="s">
        <v>559</v>
      </c>
      <c r="C3" s="347">
        <v>0.97509999999999997</v>
      </c>
      <c r="D3" s="347">
        <v>0.93879999999999997</v>
      </c>
      <c r="E3" s="347">
        <f t="shared" ref="E3:E22" si="0">+C3-D3</f>
        <v>3.6299999999999999E-2</v>
      </c>
    </row>
    <row r="4" spans="1:5" ht="15" customHeight="1">
      <c r="A4" s="341" t="str">
        <f>VLOOKUP(B4,'F2.12'!$B$5:$C$30,2,FALSE)</f>
        <v>Guatemala</v>
      </c>
      <c r="B4" s="342" t="s">
        <v>549</v>
      </c>
      <c r="C4" s="347">
        <v>0.67720000000000002</v>
      </c>
      <c r="D4" s="347">
        <v>0.51980000000000004</v>
      </c>
      <c r="E4" s="347">
        <f t="shared" si="0"/>
        <v>0.15739999999999998</v>
      </c>
    </row>
    <row r="5" spans="1:5" ht="15" customHeight="1">
      <c r="A5" s="341" t="str">
        <f>VLOOKUP(B5,'F2.12'!$B$5:$C$30,2,FALSE)</f>
        <v>Honduras</v>
      </c>
      <c r="B5" s="342" t="s">
        <v>550</v>
      </c>
      <c r="C5" s="347">
        <v>0.66400000000000003</v>
      </c>
      <c r="D5" s="347">
        <v>0.58599999999999997</v>
      </c>
      <c r="E5" s="347">
        <f t="shared" si="0"/>
        <v>7.8000000000000069E-2</v>
      </c>
    </row>
    <row r="6" spans="1:5" ht="15" customHeight="1">
      <c r="A6" s="341" t="str">
        <f>VLOOKUP(B6,'F2.12'!$B$5:$C$30,2,FALSE)</f>
        <v>Suriname</v>
      </c>
      <c r="B6" s="342" t="s">
        <v>555</v>
      </c>
      <c r="C6" s="347">
        <v>0.63217764675371702</v>
      </c>
      <c r="D6" s="347">
        <v>0.50331390589782599</v>
      </c>
      <c r="E6" s="347">
        <f t="shared" si="0"/>
        <v>0.12886374085589103</v>
      </c>
    </row>
    <row r="7" spans="1:5" ht="15" customHeight="1">
      <c r="A7" s="341" t="str">
        <f>VLOOKUP(B7,'F2.12'!$B$5:$C$30,2,FALSE)</f>
        <v>Guyana</v>
      </c>
      <c r="B7" s="342" t="s">
        <v>560</v>
      </c>
      <c r="C7" s="347">
        <v>0.6099</v>
      </c>
      <c r="D7" s="347">
        <v>0.32040000000000002</v>
      </c>
      <c r="E7" s="347">
        <f t="shared" si="0"/>
        <v>0.28949999999999998</v>
      </c>
    </row>
    <row r="8" spans="1:5" ht="15" customHeight="1">
      <c r="A8" s="341" t="str">
        <f>VLOOKUP(B8,'F2.12'!$B$5:$C$30,2,FALSE)</f>
        <v>Nicaragua</v>
      </c>
      <c r="B8" s="342" t="s">
        <v>552</v>
      </c>
      <c r="C8" s="347">
        <v>0.59289999999999998</v>
      </c>
      <c r="D8" s="347">
        <v>0.58709999999999996</v>
      </c>
      <c r="E8" s="347">
        <f t="shared" si="0"/>
        <v>5.8000000000000274E-3</v>
      </c>
    </row>
    <row r="9" spans="1:5" ht="15" customHeight="1">
      <c r="A9" s="341" t="str">
        <f>VLOOKUP(B9,'F2.12'!$B$5:$C$30,2,FALSE)</f>
        <v>Peru</v>
      </c>
      <c r="B9" s="342" t="s">
        <v>563</v>
      </c>
      <c r="C9" s="347">
        <v>0.5544</v>
      </c>
      <c r="D9" s="347">
        <v>0.2979</v>
      </c>
      <c r="E9" s="347">
        <f t="shared" si="0"/>
        <v>0.25650000000000001</v>
      </c>
    </row>
    <row r="10" spans="1:5" ht="15" customHeight="1">
      <c r="A10" s="341" t="str">
        <f>VLOOKUP(B10,'F2.12'!$B$5:$C$30,2,FALSE)</f>
        <v>Colombia</v>
      </c>
      <c r="B10" s="342" t="s">
        <v>565</v>
      </c>
      <c r="C10" s="347">
        <v>0.54679999999999995</v>
      </c>
      <c r="D10" s="347">
        <v>0.31169999999999998</v>
      </c>
      <c r="E10" s="347">
        <f t="shared" si="0"/>
        <v>0.23509999999999998</v>
      </c>
    </row>
    <row r="11" spans="1:5" ht="15" customHeight="1">
      <c r="A11" s="341" t="str">
        <f>VLOOKUP(B11,'F2.12'!$B$5:$C$30,2,FALSE)</f>
        <v>Ecuador</v>
      </c>
      <c r="B11" s="342" t="s">
        <v>558</v>
      </c>
      <c r="C11" s="347">
        <v>0.51800000000000002</v>
      </c>
      <c r="D11" s="347">
        <v>0.2177</v>
      </c>
      <c r="E11" s="347">
        <f t="shared" si="0"/>
        <v>0.30030000000000001</v>
      </c>
    </row>
    <row r="12" spans="1:5" ht="15" customHeight="1">
      <c r="A12" s="341" t="str">
        <f>VLOOKUP(B12,'F2.12'!$B$5:$C$30,2,FALSE)</f>
        <v>Mexico</v>
      </c>
      <c r="B12" s="342" t="s">
        <v>556</v>
      </c>
      <c r="C12" s="347">
        <v>0.41589999999999999</v>
      </c>
      <c r="D12" s="347">
        <v>0.2863</v>
      </c>
      <c r="E12" s="347">
        <f t="shared" si="0"/>
        <v>0.12959999999999999</v>
      </c>
    </row>
    <row r="13" spans="1:5" ht="15" customHeight="1">
      <c r="A13" s="341" t="str">
        <f>VLOOKUP(B13,'F2.12'!$B$5:$C$30,2,FALSE)</f>
        <v>El Salvador</v>
      </c>
      <c r="B13" s="342" t="s">
        <v>562</v>
      </c>
      <c r="C13" s="347">
        <v>0.40100000000000002</v>
      </c>
      <c r="D13" s="347">
        <v>0.35809999999999997</v>
      </c>
      <c r="E13" s="347">
        <f t="shared" si="0"/>
        <v>4.2900000000000049E-2</v>
      </c>
    </row>
    <row r="14" spans="1:5" ht="15" customHeight="1">
      <c r="A14" s="341" t="str">
        <f>VLOOKUP(B14,'F2.12'!$B$5:$C$30,2,FALSE)</f>
        <v>Brazil</v>
      </c>
      <c r="B14" s="342" t="s">
        <v>567</v>
      </c>
      <c r="C14" s="347">
        <v>0.36630000000000001</v>
      </c>
      <c r="D14" s="347">
        <v>3.7999999999999999E-2</v>
      </c>
      <c r="E14" s="347">
        <f t="shared" si="0"/>
        <v>0.32830000000000004</v>
      </c>
    </row>
    <row r="15" spans="1:5" ht="15" customHeight="1">
      <c r="A15" s="341" t="str">
        <f>VLOOKUP(B15,'F2.12'!$B$5:$C$30,2,FALSE)</f>
        <v>Bolivia</v>
      </c>
      <c r="B15" s="342" t="s">
        <v>554</v>
      </c>
      <c r="C15" s="347">
        <v>0.36249999999999999</v>
      </c>
      <c r="D15" s="347">
        <v>0.255</v>
      </c>
      <c r="E15" s="347">
        <f t="shared" si="0"/>
        <v>0.10749999999999998</v>
      </c>
    </row>
    <row r="16" spans="1:5" ht="15" customHeight="1">
      <c r="A16" s="341" t="str">
        <f>VLOOKUP(B16,'F2.12'!$B$5:$C$30,2,FALSE)</f>
        <v>Costa Rica</v>
      </c>
      <c r="B16" s="342" t="s">
        <v>568</v>
      </c>
      <c r="C16" s="347">
        <v>0.36049999999999999</v>
      </c>
      <c r="D16" s="347">
        <v>0.1285</v>
      </c>
      <c r="E16" s="347">
        <f t="shared" si="0"/>
        <v>0.23199999999999998</v>
      </c>
    </row>
    <row r="17" spans="1:5" ht="15" customHeight="1">
      <c r="A17" s="341" t="str">
        <f>VLOOKUP(B17,'F2.12'!$B$5:$C$30,2,FALSE)</f>
        <v>Argentina</v>
      </c>
      <c r="B17" s="342" t="s">
        <v>571</v>
      </c>
      <c r="C17" s="347">
        <v>0.34510000000000002</v>
      </c>
      <c r="D17" s="347">
        <v>4.7399999999999998E-2</v>
      </c>
      <c r="E17" s="347">
        <f t="shared" si="0"/>
        <v>0.29770000000000002</v>
      </c>
    </row>
    <row r="18" spans="1:5" ht="15" customHeight="1">
      <c r="A18" s="341" t="str">
        <f>VLOOKUP(B18,'F2.12'!$B$5:$C$30,2,FALSE)</f>
        <v>Paraguay</v>
      </c>
      <c r="B18" s="342" t="s">
        <v>553</v>
      </c>
      <c r="C18" s="347">
        <v>0.3115</v>
      </c>
      <c r="D18" s="347">
        <v>0.1691</v>
      </c>
      <c r="E18" s="347">
        <f t="shared" si="0"/>
        <v>0.1424</v>
      </c>
    </row>
    <row r="19" spans="1:5" ht="15" customHeight="1">
      <c r="A19" s="341" t="str">
        <f>VLOOKUP(B19,'F2.12'!$B$5:$C$30,2,FALSE)</f>
        <v>Panama</v>
      </c>
      <c r="B19" s="342" t="s">
        <v>564</v>
      </c>
      <c r="C19" s="347">
        <v>0.27650000000000002</v>
      </c>
      <c r="D19" s="347">
        <v>9.3600000000000003E-2</v>
      </c>
      <c r="E19" s="347">
        <f t="shared" si="0"/>
        <v>0.18290000000000001</v>
      </c>
    </row>
    <row r="20" spans="1:5" ht="15" customHeight="1">
      <c r="A20" s="341" t="str">
        <f>VLOOKUP(B20,'F2.12'!$B$5:$C$30,2,FALSE)</f>
        <v>Dominican Republic</v>
      </c>
      <c r="B20" s="342" t="s">
        <v>557</v>
      </c>
      <c r="C20" s="347">
        <v>0.25919999999999999</v>
      </c>
      <c r="D20" s="347">
        <v>0.13289999999999999</v>
      </c>
      <c r="E20" s="347">
        <f t="shared" si="0"/>
        <v>0.1263</v>
      </c>
    </row>
    <row r="21" spans="1:5" ht="15" customHeight="1">
      <c r="A21" s="341" t="str">
        <f>VLOOKUP(B21,'F2.12'!$B$5:$C$30,2,FALSE)</f>
        <v>Chile</v>
      </c>
      <c r="B21" s="342" t="s">
        <v>570</v>
      </c>
      <c r="C21" s="347">
        <v>0.1517</v>
      </c>
      <c r="D21" s="347">
        <v>5.33E-2</v>
      </c>
      <c r="E21" s="347">
        <f t="shared" si="0"/>
        <v>9.8400000000000001E-2</v>
      </c>
    </row>
    <row r="22" spans="1:5" ht="15" customHeight="1">
      <c r="A22" s="343" t="str">
        <f>VLOOKUP(B22,'F2.12'!$B$5:$C$30,2,FALSE)</f>
        <v>Uruguay</v>
      </c>
      <c r="B22" s="344" t="s">
        <v>573</v>
      </c>
      <c r="C22" s="348">
        <v>0.1116</v>
      </c>
      <c r="D22" s="348">
        <v>7.1000000000000004E-3</v>
      </c>
      <c r="E22" s="348">
        <f t="shared" si="0"/>
        <v>0.10450000000000001</v>
      </c>
    </row>
    <row r="23" spans="1:5">
      <c r="A23" s="56"/>
      <c r="B23" s="338"/>
      <c r="C23" s="338"/>
      <c r="D23" s="338"/>
      <c r="E23" s="340"/>
    </row>
    <row r="24" spans="1:5">
      <c r="A24"/>
    </row>
    <row r="25" spans="1:5">
      <c r="A25"/>
    </row>
    <row r="26" spans="1:5">
      <c r="A26"/>
    </row>
    <row r="27" spans="1:5">
      <c r="A27"/>
    </row>
    <row r="28" spans="1:5">
      <c r="A28"/>
    </row>
    <row r="29" spans="1:5">
      <c r="A29"/>
    </row>
    <row r="30" spans="1:5">
      <c r="A30"/>
    </row>
    <row r="31" spans="1:5">
      <c r="A31"/>
    </row>
    <row r="32" spans="1:5">
      <c r="A32"/>
    </row>
    <row r="33" spans="1:1">
      <c r="A33"/>
    </row>
    <row r="34" spans="1:1">
      <c r="A34"/>
    </row>
    <row r="35" spans="1:1">
      <c r="A35"/>
    </row>
    <row r="36" spans="1:1">
      <c r="A36"/>
    </row>
    <row r="37" spans="1:1">
      <c r="A37"/>
    </row>
    <row r="38" spans="1:1">
      <c r="A38"/>
    </row>
    <row r="39" spans="1:1">
      <c r="A39"/>
    </row>
    <row r="40" spans="1:1">
      <c r="A40"/>
    </row>
    <row r="41" spans="1:1">
      <c r="A41"/>
    </row>
    <row r="42" spans="1:1">
      <c r="A42"/>
    </row>
    <row r="43" spans="1:1">
      <c r="A43" s="38"/>
    </row>
    <row r="44" spans="1:1">
      <c r="A44" s="38"/>
    </row>
    <row r="45" spans="1:1">
      <c r="A45" s="38"/>
    </row>
    <row r="46" spans="1:1">
      <c r="A46" s="38"/>
    </row>
  </sheetData>
  <pageMargins left="0.7" right="0.7" top="0.75" bottom="0.75" header="0.3" footer="0.3"/>
  <pageSetup paperSize="9" orientation="portrait" r:id="rId1"/>
  <drawing r:id="rId2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C59216-F6AB-9645-8825-6C7409560FFB}">
  <sheetPr codeName="Sheet41"/>
  <dimension ref="A2:H25"/>
  <sheetViews>
    <sheetView zoomScaleNormal="100" workbookViewId="0">
      <selection activeCell="P26" sqref="P26"/>
    </sheetView>
  </sheetViews>
  <sheetFormatPr defaultColWidth="9" defaultRowHeight="15"/>
  <cols>
    <col min="1" max="1" width="9.1640625" style="36" bestFit="1" customWidth="1"/>
    <col min="2" max="4" width="13.6640625" style="36" customWidth="1"/>
    <col min="5" max="5" width="9" style="36" customWidth="1"/>
    <col min="6" max="8" width="9.1640625" style="36" bestFit="1" customWidth="1"/>
    <col min="9" max="16384" width="9" style="36"/>
  </cols>
  <sheetData>
    <row r="2" spans="1:5" ht="15.75" thickBot="1">
      <c r="A2" s="337" t="s">
        <v>1053</v>
      </c>
    </row>
    <row r="3" spans="1:5" ht="15.75" thickBot="1">
      <c r="A3" s="662" t="s">
        <v>604</v>
      </c>
      <c r="B3" s="661" t="s">
        <v>1054</v>
      </c>
      <c r="C3" s="661"/>
      <c r="D3" s="661"/>
      <c r="E3" s="351"/>
    </row>
    <row r="4" spans="1:5" ht="15.75" thickBot="1">
      <c r="A4" s="663"/>
      <c r="B4" s="349" t="s">
        <v>264</v>
      </c>
      <c r="C4" s="350" t="s">
        <v>119</v>
      </c>
      <c r="D4" s="350" t="s">
        <v>120</v>
      </c>
      <c r="E4" s="351" t="s">
        <v>1055</v>
      </c>
    </row>
    <row r="5" spans="1:5">
      <c r="A5" s="352">
        <v>2000</v>
      </c>
      <c r="B5" s="353">
        <v>7.0579714137063192</v>
      </c>
      <c r="C5" s="353">
        <v>8.1369816056029673</v>
      </c>
      <c r="D5" s="353">
        <v>6.0290281424038588</v>
      </c>
      <c r="E5" s="117">
        <v>5</v>
      </c>
    </row>
    <row r="6" spans="1:5">
      <c r="A6" s="352">
        <v>2010</v>
      </c>
      <c r="B6" s="353">
        <v>8.4914287526773098</v>
      </c>
      <c r="C6" s="353">
        <v>9.141908598477368</v>
      </c>
      <c r="D6" s="353">
        <v>7.8521984361570185</v>
      </c>
      <c r="E6" s="117">
        <v>5</v>
      </c>
    </row>
    <row r="7" spans="1:5">
      <c r="A7" s="352">
        <v>2019</v>
      </c>
      <c r="B7" s="353">
        <v>9.6815354869954025</v>
      </c>
      <c r="C7" s="353">
        <v>10.027417422014906</v>
      </c>
      <c r="D7" s="353">
        <v>9.3252539153417899</v>
      </c>
      <c r="E7" s="117">
        <v>5</v>
      </c>
    </row>
    <row r="8" spans="1:5">
      <c r="A8" s="352">
        <v>2000</v>
      </c>
      <c r="B8" s="353">
        <v>3.9810640582091903</v>
      </c>
      <c r="C8" s="353">
        <v>4.9454277602238195</v>
      </c>
      <c r="D8" s="353">
        <v>3.0752813588409236</v>
      </c>
      <c r="E8" s="117">
        <v>12</v>
      </c>
    </row>
    <row r="9" spans="1:5">
      <c r="A9" s="352">
        <v>2010</v>
      </c>
      <c r="B9" s="353">
        <v>4.7851870506759173</v>
      </c>
      <c r="C9" s="353">
        <v>5.6753475779145495</v>
      </c>
      <c r="D9" s="353">
        <v>3.948863791545564</v>
      </c>
      <c r="E9" s="117">
        <v>12</v>
      </c>
    </row>
    <row r="10" spans="1:5" ht="15.75" thickBot="1">
      <c r="A10" s="354">
        <v>2019</v>
      </c>
      <c r="B10" s="355">
        <v>6.2036401880780234</v>
      </c>
      <c r="C10" s="355">
        <v>6.9279751174063708</v>
      </c>
      <c r="D10" s="355">
        <v>5.509703693173261</v>
      </c>
      <c r="E10" s="356">
        <v>12</v>
      </c>
    </row>
    <row r="25" spans="8:8">
      <c r="H25" s="561" t="s">
        <v>621</v>
      </c>
    </row>
  </sheetData>
  <mergeCells count="2">
    <mergeCell ref="B3:D3"/>
    <mergeCell ref="A3:A4"/>
  </mergeCells>
  <pageMargins left="0.7" right="0.7" top="0.75" bottom="0.75" header="0.3" footer="0.3"/>
  <pageSetup orientation="portrait" r:id="rId1"/>
  <drawing r:id="rId2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0E17C4-2B1A-4257-958E-562D2187B2FE}">
  <sheetPr codeName="Sheet42"/>
  <dimension ref="A1:X23"/>
  <sheetViews>
    <sheetView zoomScale="98" zoomScaleNormal="98" workbookViewId="0">
      <selection activeCell="D29" sqref="D29"/>
    </sheetView>
  </sheetViews>
  <sheetFormatPr defaultColWidth="9" defaultRowHeight="15"/>
  <cols>
    <col min="1" max="1" width="27.1640625" style="36" customWidth="1"/>
    <col min="2" max="2" width="9.1640625" style="36" bestFit="1" customWidth="1"/>
    <col min="3" max="3" width="16.6640625" style="36" bestFit="1" customWidth="1"/>
    <col min="4" max="4" width="15.6640625" style="36" bestFit="1" customWidth="1"/>
    <col min="5" max="5" width="18.6640625" style="36" bestFit="1" customWidth="1"/>
    <col min="6" max="6" width="10.6640625" style="36" customWidth="1"/>
    <col min="7" max="7" width="11.1640625" style="36" customWidth="1"/>
    <col min="8" max="9" width="9.1640625" style="36" bestFit="1" customWidth="1"/>
    <col min="10" max="16384" width="9" style="36"/>
  </cols>
  <sheetData>
    <row r="1" spans="1:24">
      <c r="A1" s="562" t="s">
        <v>1056</v>
      </c>
      <c r="B1" s="563"/>
      <c r="C1" s="564"/>
      <c r="D1" s="564"/>
      <c r="E1" s="564"/>
      <c r="F1" s="564"/>
      <c r="G1" s="565"/>
      <c r="H1" s="42"/>
    </row>
    <row r="2" spans="1:24">
      <c r="A2" s="357" t="s">
        <v>277</v>
      </c>
      <c r="B2" s="358" t="s">
        <v>618</v>
      </c>
      <c r="C2" s="358" t="s">
        <v>264</v>
      </c>
      <c r="D2" s="358" t="s">
        <v>119</v>
      </c>
      <c r="E2" s="358" t="s">
        <v>120</v>
      </c>
      <c r="F2" s="358" t="s">
        <v>309</v>
      </c>
      <c r="G2" s="359" t="s">
        <v>1057</v>
      </c>
    </row>
    <row r="3" spans="1:24">
      <c r="A3" s="361" t="s">
        <v>379</v>
      </c>
      <c r="B3" s="362" t="s">
        <v>559</v>
      </c>
      <c r="C3" s="363">
        <v>0.83164618379798794</v>
      </c>
      <c r="D3" s="363">
        <v>0.8579854878335117</v>
      </c>
      <c r="E3" s="363">
        <v>0.82837851526074835</v>
      </c>
      <c r="F3" s="364">
        <v>2019</v>
      </c>
      <c r="G3" s="363" t="s">
        <v>289</v>
      </c>
    </row>
    <row r="4" spans="1:24">
      <c r="A4" s="362" t="s">
        <v>376</v>
      </c>
      <c r="B4" s="362" t="s">
        <v>550</v>
      </c>
      <c r="C4" s="363">
        <v>6.3089500139928569</v>
      </c>
      <c r="D4" s="363">
        <v>5.8485973432834983</v>
      </c>
      <c r="E4" s="363">
        <v>6.7594560380963369</v>
      </c>
      <c r="F4" s="364">
        <v>2019</v>
      </c>
      <c r="G4" s="363" t="s">
        <v>293</v>
      </c>
    </row>
    <row r="5" spans="1:24">
      <c r="A5" s="361" t="s">
        <v>374</v>
      </c>
      <c r="B5" s="362" t="s">
        <v>560</v>
      </c>
      <c r="C5" s="363">
        <v>6.5505997803671505</v>
      </c>
      <c r="D5" s="363">
        <v>6.1089794031287745</v>
      </c>
      <c r="E5" s="363">
        <v>6.9884351717478861</v>
      </c>
      <c r="F5" s="364">
        <v>2019</v>
      </c>
      <c r="G5" s="363" t="s">
        <v>289</v>
      </c>
    </row>
    <row r="6" spans="1:24">
      <c r="A6" s="361" t="s">
        <v>191</v>
      </c>
      <c r="B6" s="362" t="s">
        <v>552</v>
      </c>
      <c r="C6" s="363">
        <v>7.6702978481917485</v>
      </c>
      <c r="D6" s="363">
        <v>6.6518155578397895</v>
      </c>
      <c r="E6" s="363">
        <v>8.6936220530068109</v>
      </c>
      <c r="F6" s="364">
        <v>2014</v>
      </c>
      <c r="G6" s="363" t="s">
        <v>289</v>
      </c>
    </row>
    <row r="7" spans="1:24">
      <c r="A7" s="362" t="s">
        <v>177</v>
      </c>
      <c r="B7" s="362" t="s">
        <v>549</v>
      </c>
      <c r="C7" s="363">
        <v>8.2810979270190259</v>
      </c>
      <c r="D7" s="363">
        <v>7.918166927624168</v>
      </c>
      <c r="E7" s="363">
        <v>8.6226939004961167</v>
      </c>
      <c r="F7" s="364">
        <v>2019</v>
      </c>
      <c r="G7" s="363" t="s">
        <v>293</v>
      </c>
    </row>
    <row r="8" spans="1:24">
      <c r="A8" s="361" t="s">
        <v>377</v>
      </c>
      <c r="B8" s="362" t="s">
        <v>555</v>
      </c>
      <c r="C8" s="363">
        <v>9.5732859902685412</v>
      </c>
      <c r="D8" s="363">
        <v>8.4653598367378429</v>
      </c>
      <c r="E8" s="363">
        <v>10.551995069896103</v>
      </c>
      <c r="F8" s="364">
        <v>2017</v>
      </c>
      <c r="G8" s="363" t="s">
        <v>289</v>
      </c>
      <c r="U8"/>
      <c r="V8"/>
      <c r="W8"/>
      <c r="X8"/>
    </row>
    <row r="9" spans="1:24">
      <c r="A9" s="362" t="s">
        <v>128</v>
      </c>
      <c r="B9" s="362" t="s">
        <v>554</v>
      </c>
      <c r="C9" s="363">
        <v>10.64132044891562</v>
      </c>
      <c r="D9" s="363">
        <v>10.446423155081108</v>
      </c>
      <c r="E9" s="363">
        <v>10.822481451837678</v>
      </c>
      <c r="F9" s="364">
        <v>2019</v>
      </c>
      <c r="G9" s="363" t="s">
        <v>293</v>
      </c>
      <c r="U9"/>
      <c r="V9"/>
      <c r="W9"/>
      <c r="X9"/>
    </row>
    <row r="10" spans="1:24">
      <c r="A10" s="362" t="s">
        <v>184</v>
      </c>
      <c r="B10" s="362" t="s">
        <v>556</v>
      </c>
      <c r="C10" s="363">
        <v>11.874714983437125</v>
      </c>
      <c r="D10" s="363">
        <v>11.341695004263899</v>
      </c>
      <c r="E10" s="363">
        <v>12.367677620115387</v>
      </c>
      <c r="F10" s="364">
        <v>2018</v>
      </c>
      <c r="G10" s="363" t="s">
        <v>293</v>
      </c>
      <c r="U10"/>
      <c r="V10"/>
      <c r="W10"/>
      <c r="X10"/>
    </row>
    <row r="11" spans="1:24">
      <c r="A11" s="362" t="s">
        <v>219</v>
      </c>
      <c r="B11" s="362" t="s">
        <v>562</v>
      </c>
      <c r="C11" s="363">
        <v>12.443788363485078</v>
      </c>
      <c r="D11" s="363">
        <v>11.354207737326471</v>
      </c>
      <c r="E11" s="363">
        <v>13.35979215235106</v>
      </c>
      <c r="F11" s="364">
        <v>2019</v>
      </c>
      <c r="G11" s="363" t="s">
        <v>293</v>
      </c>
      <c r="U11"/>
      <c r="V11"/>
      <c r="W11"/>
      <c r="X11"/>
    </row>
    <row r="12" spans="1:24">
      <c r="A12" s="362" t="s">
        <v>212</v>
      </c>
      <c r="B12" s="362" t="s">
        <v>553</v>
      </c>
      <c r="C12" s="363">
        <v>12.660531091658919</v>
      </c>
      <c r="D12" s="363">
        <v>11.566341834217097</v>
      </c>
      <c r="E12" s="363">
        <v>13.747273919763144</v>
      </c>
      <c r="F12" s="364">
        <v>2019</v>
      </c>
      <c r="G12" s="363" t="s">
        <v>293</v>
      </c>
      <c r="U12"/>
      <c r="V12"/>
      <c r="W12"/>
      <c r="X12"/>
    </row>
    <row r="13" spans="1:24">
      <c r="A13" s="362" t="s">
        <v>170</v>
      </c>
      <c r="B13" s="362" t="s">
        <v>558</v>
      </c>
      <c r="C13" s="363">
        <v>12.728068820482578</v>
      </c>
      <c r="D13" s="363">
        <v>12.207740500836771</v>
      </c>
      <c r="E13" s="363">
        <v>13.233631493509362</v>
      </c>
      <c r="F13" s="364">
        <v>2019</v>
      </c>
      <c r="G13" s="363" t="s">
        <v>293</v>
      </c>
      <c r="U13"/>
      <c r="V13"/>
      <c r="W13"/>
      <c r="X13"/>
    </row>
    <row r="14" spans="1:24">
      <c r="A14" s="362" t="s">
        <v>163</v>
      </c>
      <c r="B14" s="362" t="s">
        <v>557</v>
      </c>
      <c r="C14" s="363">
        <v>12.770924670462335</v>
      </c>
      <c r="D14" s="363">
        <v>11.676929083316429</v>
      </c>
      <c r="E14" s="363">
        <v>13.866551918281196</v>
      </c>
      <c r="F14" s="364">
        <v>2019</v>
      </c>
      <c r="G14" s="363" t="s">
        <v>293</v>
      </c>
      <c r="U14"/>
      <c r="V14"/>
      <c r="W14"/>
      <c r="X14"/>
    </row>
    <row r="15" spans="1:24">
      <c r="A15" s="362" t="s">
        <v>121</v>
      </c>
      <c r="B15" s="362" t="s">
        <v>571</v>
      </c>
      <c r="C15" s="363">
        <v>13.146963531122404</v>
      </c>
      <c r="D15" s="363">
        <v>11.835605604576688</v>
      </c>
      <c r="E15" s="363">
        <v>14.287879182443485</v>
      </c>
      <c r="F15" s="364">
        <v>2019</v>
      </c>
      <c r="G15" s="363" t="s">
        <v>293</v>
      </c>
      <c r="U15"/>
      <c r="V15"/>
      <c r="W15"/>
      <c r="X15"/>
    </row>
    <row r="16" spans="1:24">
      <c r="A16" s="362" t="s">
        <v>149</v>
      </c>
      <c r="B16" s="362" t="s">
        <v>565</v>
      </c>
      <c r="C16" s="363">
        <v>13.529519005073988</v>
      </c>
      <c r="D16" s="363">
        <v>12.668939233678881</v>
      </c>
      <c r="E16" s="363">
        <v>14.280359267632473</v>
      </c>
      <c r="F16" s="364">
        <v>2019</v>
      </c>
      <c r="G16" s="363" t="s">
        <v>293</v>
      </c>
    </row>
    <row r="17" spans="1:10">
      <c r="A17" s="362" t="s">
        <v>135</v>
      </c>
      <c r="B17" s="362" t="s">
        <v>567</v>
      </c>
      <c r="C17" s="363">
        <v>13.759721573506432</v>
      </c>
      <c r="D17" s="363">
        <v>12.705469442862196</v>
      </c>
      <c r="E17" s="363">
        <v>14.672114228162059</v>
      </c>
      <c r="F17" s="364">
        <v>2019</v>
      </c>
      <c r="G17" s="363" t="s">
        <v>293</v>
      </c>
    </row>
    <row r="18" spans="1:10">
      <c r="A18" s="362" t="s">
        <v>226</v>
      </c>
      <c r="B18" s="362" t="s">
        <v>573</v>
      </c>
      <c r="C18" s="363">
        <v>13.764008958076552</v>
      </c>
      <c r="D18" s="363">
        <v>12.267358510553098</v>
      </c>
      <c r="E18" s="363">
        <v>15.013959778501306</v>
      </c>
      <c r="F18" s="364">
        <v>2019</v>
      </c>
      <c r="G18" s="363" t="s">
        <v>293</v>
      </c>
    </row>
    <row r="19" spans="1:10">
      <c r="A19" s="362" t="s">
        <v>142</v>
      </c>
      <c r="B19" s="362" t="s">
        <v>570</v>
      </c>
      <c r="C19" s="363">
        <v>14.40947861152066</v>
      </c>
      <c r="D19" s="363">
        <v>13.566345046426582</v>
      </c>
      <c r="E19" s="363">
        <v>15.146132126970629</v>
      </c>
      <c r="F19" s="364">
        <v>2017</v>
      </c>
      <c r="G19" s="363" t="s">
        <v>293</v>
      </c>
      <c r="H19" s="42"/>
    </row>
    <row r="20" spans="1:10">
      <c r="A20" s="362" t="s">
        <v>156</v>
      </c>
      <c r="B20" s="362" t="s">
        <v>568</v>
      </c>
      <c r="C20" s="363">
        <v>14.590770708093373</v>
      </c>
      <c r="D20" s="363">
        <v>13.595572109306964</v>
      </c>
      <c r="E20" s="363">
        <v>15.524349994855534</v>
      </c>
      <c r="F20" s="364">
        <v>2019</v>
      </c>
      <c r="G20" s="363" t="s">
        <v>293</v>
      </c>
    </row>
    <row r="21" spans="1:10">
      <c r="A21" s="362" t="s">
        <v>205</v>
      </c>
      <c r="B21" s="362" t="s">
        <v>563</v>
      </c>
      <c r="C21" s="363">
        <v>14.748816712060405</v>
      </c>
      <c r="D21" s="363">
        <v>14.483410061456208</v>
      </c>
      <c r="E21" s="363">
        <v>15.014387344432867</v>
      </c>
      <c r="F21" s="364">
        <v>2017</v>
      </c>
      <c r="G21" s="363" t="s">
        <v>293</v>
      </c>
      <c r="J21" s="561" t="s">
        <v>621</v>
      </c>
    </row>
    <row r="22" spans="1:10">
      <c r="A22" s="362" t="s">
        <v>198</v>
      </c>
      <c r="B22" s="362" t="s">
        <v>564</v>
      </c>
      <c r="C22" s="363">
        <v>15.03751914697046</v>
      </c>
      <c r="D22" s="363">
        <v>14.152352858527774</v>
      </c>
      <c r="E22" s="363">
        <v>15.926154613862808</v>
      </c>
      <c r="F22" s="364">
        <v>2019</v>
      </c>
      <c r="G22" s="363" t="s">
        <v>293</v>
      </c>
    </row>
    <row r="23" spans="1:10" ht="25.5">
      <c r="A23" s="360" t="s">
        <v>380</v>
      </c>
      <c r="B23" s="360" t="s">
        <v>622</v>
      </c>
      <c r="C23" s="365">
        <f>AVERAGEIF($G$4:$G$22,$G$4,$C$4:$C$22)</f>
        <v>12.543512160367362</v>
      </c>
      <c r="D23" s="365">
        <f>AVERAGEIF($G$4:$G$22,$G$4,$D$4:$D$22)</f>
        <v>11.727197153333615</v>
      </c>
      <c r="E23" s="365">
        <f>AVERAGEIF($G$4:$G$22,$G$4,$E$4:$E$22)</f>
        <v>13.290305939456966</v>
      </c>
      <c r="F23" s="360"/>
      <c r="G23" s="360"/>
    </row>
  </sheetData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4C9D9F-B3C4-44B9-B215-02D50F6A69DD}">
  <dimension ref="A2:H25"/>
  <sheetViews>
    <sheetView workbookViewId="0">
      <selection activeCell="A2" sqref="A2"/>
    </sheetView>
  </sheetViews>
  <sheetFormatPr defaultColWidth="21.5" defaultRowHeight="11.25"/>
  <sheetData>
    <row r="2" spans="1:8" ht="12.75">
      <c r="A2" s="372" t="s">
        <v>276</v>
      </c>
      <c r="B2" s="57"/>
      <c r="C2" s="57"/>
      <c r="D2" s="57"/>
      <c r="E2" s="57"/>
      <c r="F2" s="57"/>
      <c r="G2" s="57"/>
      <c r="H2" s="56"/>
    </row>
    <row r="3" spans="1:8" ht="15.75" customHeight="1">
      <c r="A3" s="592" t="s">
        <v>277</v>
      </c>
      <c r="B3" s="593" t="s">
        <v>278</v>
      </c>
      <c r="C3" s="593"/>
      <c r="D3" s="593"/>
      <c r="E3" s="404" t="s">
        <v>279</v>
      </c>
      <c r="F3" s="596" t="s">
        <v>280</v>
      </c>
      <c r="G3" s="597"/>
      <c r="H3" s="56"/>
    </row>
    <row r="4" spans="1:8" ht="36">
      <c r="A4" s="595"/>
      <c r="B4" s="405" t="s">
        <v>281</v>
      </c>
      <c r="C4" s="405" t="s">
        <v>282</v>
      </c>
      <c r="D4" s="405" t="s">
        <v>283</v>
      </c>
      <c r="E4" s="405" t="s">
        <v>284</v>
      </c>
      <c r="F4" s="405" t="s">
        <v>285</v>
      </c>
      <c r="G4" s="406" t="s">
        <v>286</v>
      </c>
      <c r="H4" s="56"/>
    </row>
    <row r="5" spans="1:8" ht="12">
      <c r="A5" s="390" t="s">
        <v>121</v>
      </c>
      <c r="B5" s="407" t="s">
        <v>287</v>
      </c>
      <c r="C5" s="407" t="s">
        <v>288</v>
      </c>
      <c r="D5" s="408" t="s">
        <v>289</v>
      </c>
      <c r="E5" s="408" t="s">
        <v>290</v>
      </c>
      <c r="F5" s="407" t="s">
        <v>291</v>
      </c>
      <c r="G5" s="407" t="s">
        <v>288</v>
      </c>
      <c r="H5" s="56"/>
    </row>
    <row r="6" spans="1:8" ht="12">
      <c r="A6" s="390" t="s">
        <v>292</v>
      </c>
      <c r="B6" s="407" t="s">
        <v>293</v>
      </c>
      <c r="C6" s="407" t="s">
        <v>294</v>
      </c>
      <c r="D6" s="408" t="s">
        <v>293</v>
      </c>
      <c r="E6" s="408" t="s">
        <v>289</v>
      </c>
      <c r="F6" s="407" t="s">
        <v>289</v>
      </c>
      <c r="G6" s="407" t="s">
        <v>288</v>
      </c>
      <c r="H6" s="56"/>
    </row>
    <row r="7" spans="1:8" ht="12">
      <c r="A7" s="390" t="s">
        <v>295</v>
      </c>
      <c r="B7" s="407" t="s">
        <v>293</v>
      </c>
      <c r="C7" s="407" t="s">
        <v>294</v>
      </c>
      <c r="D7" s="408" t="s">
        <v>293</v>
      </c>
      <c r="E7" s="408" t="s">
        <v>289</v>
      </c>
      <c r="F7" s="407" t="s">
        <v>289</v>
      </c>
      <c r="G7" s="407" t="s">
        <v>288</v>
      </c>
      <c r="H7" s="56"/>
    </row>
    <row r="8" spans="1:8" ht="12">
      <c r="A8" s="390" t="s">
        <v>296</v>
      </c>
      <c r="B8" s="407" t="s">
        <v>289</v>
      </c>
      <c r="C8" s="407" t="s">
        <v>288</v>
      </c>
      <c r="D8" s="408" t="s">
        <v>289</v>
      </c>
      <c r="E8" s="408" t="s">
        <v>289</v>
      </c>
      <c r="F8" s="407" t="s">
        <v>289</v>
      </c>
      <c r="G8" s="407" t="s">
        <v>288</v>
      </c>
      <c r="H8" s="56"/>
    </row>
    <row r="9" spans="1:8" ht="12">
      <c r="A9" s="390" t="s">
        <v>135</v>
      </c>
      <c r="B9" s="407" t="s">
        <v>293</v>
      </c>
      <c r="C9" s="407" t="s">
        <v>288</v>
      </c>
      <c r="D9" s="408" t="s">
        <v>289</v>
      </c>
      <c r="E9" s="408" t="s">
        <v>289</v>
      </c>
      <c r="F9" s="407" t="s">
        <v>289</v>
      </c>
      <c r="G9" s="407" t="s">
        <v>288</v>
      </c>
      <c r="H9" s="56"/>
    </row>
    <row r="10" spans="1:8" ht="12">
      <c r="A10" s="390" t="s">
        <v>142</v>
      </c>
      <c r="B10" s="407" t="s">
        <v>293</v>
      </c>
      <c r="C10" s="407" t="s">
        <v>288</v>
      </c>
      <c r="D10" s="408" t="s">
        <v>289</v>
      </c>
      <c r="E10" s="408" t="s">
        <v>297</v>
      </c>
      <c r="F10" s="407" t="s">
        <v>291</v>
      </c>
      <c r="G10" s="407" t="s">
        <v>288</v>
      </c>
      <c r="H10" s="56"/>
    </row>
    <row r="11" spans="1:8" ht="12">
      <c r="A11" s="390" t="s">
        <v>149</v>
      </c>
      <c r="B11" s="407" t="s">
        <v>293</v>
      </c>
      <c r="C11" s="407" t="s">
        <v>288</v>
      </c>
      <c r="D11" s="408" t="s">
        <v>289</v>
      </c>
      <c r="E11" s="408" t="s">
        <v>289</v>
      </c>
      <c r="F11" s="407" t="s">
        <v>289</v>
      </c>
      <c r="G11" s="407" t="s">
        <v>288</v>
      </c>
      <c r="H11" s="56"/>
    </row>
    <row r="12" spans="1:8" ht="12">
      <c r="A12" s="390" t="s">
        <v>156</v>
      </c>
      <c r="B12" s="407" t="s">
        <v>293</v>
      </c>
      <c r="C12" s="407" t="s">
        <v>288</v>
      </c>
      <c r="D12" s="408" t="s">
        <v>289</v>
      </c>
      <c r="E12" s="408" t="s">
        <v>289</v>
      </c>
      <c r="F12" s="407" t="s">
        <v>291</v>
      </c>
      <c r="G12" s="407" t="s">
        <v>288</v>
      </c>
      <c r="H12" s="56"/>
    </row>
    <row r="13" spans="1:8" ht="12">
      <c r="A13" s="390" t="s">
        <v>170</v>
      </c>
      <c r="B13" s="407" t="s">
        <v>293</v>
      </c>
      <c r="C13" s="407" t="s">
        <v>288</v>
      </c>
      <c r="D13" s="408" t="s">
        <v>289</v>
      </c>
      <c r="E13" s="408" t="s">
        <v>289</v>
      </c>
      <c r="F13" s="407" t="s">
        <v>289</v>
      </c>
      <c r="G13" s="407" t="s">
        <v>288</v>
      </c>
      <c r="H13" s="56"/>
    </row>
    <row r="14" spans="1:8" ht="12">
      <c r="A14" s="390" t="s">
        <v>298</v>
      </c>
      <c r="B14" s="407" t="s">
        <v>293</v>
      </c>
      <c r="C14" s="407" t="s">
        <v>288</v>
      </c>
      <c r="D14" s="408" t="s">
        <v>289</v>
      </c>
      <c r="E14" s="408" t="s">
        <v>289</v>
      </c>
      <c r="F14" s="407" t="s">
        <v>289</v>
      </c>
      <c r="G14" s="407" t="s">
        <v>288</v>
      </c>
      <c r="H14" s="56"/>
    </row>
    <row r="15" spans="1:8" ht="12">
      <c r="A15" s="390" t="s">
        <v>184</v>
      </c>
      <c r="B15" s="407" t="s">
        <v>289</v>
      </c>
      <c r="C15" s="407" t="s">
        <v>288</v>
      </c>
      <c r="D15" s="408" t="s">
        <v>293</v>
      </c>
      <c r="E15" s="408" t="s">
        <v>289</v>
      </c>
      <c r="F15" s="407" t="s">
        <v>289</v>
      </c>
      <c r="G15" s="407" t="s">
        <v>288</v>
      </c>
      <c r="H15" s="56"/>
    </row>
    <row r="16" spans="1:8" ht="12">
      <c r="A16" s="390" t="s">
        <v>205</v>
      </c>
      <c r="B16" s="407" t="s">
        <v>293</v>
      </c>
      <c r="C16" s="407" t="s">
        <v>288</v>
      </c>
      <c r="D16" s="408" t="s">
        <v>289</v>
      </c>
      <c r="E16" s="408" t="s">
        <v>289</v>
      </c>
      <c r="F16" s="407" t="s">
        <v>289</v>
      </c>
      <c r="G16" s="407" t="s">
        <v>288</v>
      </c>
      <c r="H16" s="56"/>
    </row>
    <row r="17" spans="1:8" ht="12">
      <c r="A17" s="390" t="s">
        <v>163</v>
      </c>
      <c r="B17" s="407" t="s">
        <v>289</v>
      </c>
      <c r="C17" s="407" t="s">
        <v>288</v>
      </c>
      <c r="D17" s="408" t="s">
        <v>289</v>
      </c>
      <c r="E17" s="408" t="s">
        <v>289</v>
      </c>
      <c r="F17" s="407" t="s">
        <v>289</v>
      </c>
      <c r="G17" s="407" t="s">
        <v>288</v>
      </c>
      <c r="H17" s="56"/>
    </row>
    <row r="18" spans="1:8" ht="12.75" thickBot="1">
      <c r="A18" s="388" t="s">
        <v>226</v>
      </c>
      <c r="B18" s="409" t="s">
        <v>293</v>
      </c>
      <c r="C18" s="409" t="s">
        <v>288</v>
      </c>
      <c r="D18" s="410" t="s">
        <v>293</v>
      </c>
      <c r="E18" s="410" t="s">
        <v>289</v>
      </c>
      <c r="F18" s="409" t="s">
        <v>291</v>
      </c>
      <c r="G18" s="409" t="s">
        <v>288</v>
      </c>
      <c r="H18" s="56"/>
    </row>
    <row r="19" spans="1:8" ht="12">
      <c r="A19" s="55" t="s">
        <v>299</v>
      </c>
      <c r="B19" s="56"/>
      <c r="C19" s="56"/>
      <c r="D19" s="56"/>
      <c r="E19" s="56"/>
      <c r="F19" s="56"/>
      <c r="G19" s="56"/>
      <c r="H19" s="56"/>
    </row>
    <row r="20" spans="1:8" ht="12">
      <c r="A20" s="55" t="s">
        <v>300</v>
      </c>
      <c r="B20" s="56"/>
      <c r="C20" s="56"/>
      <c r="D20" s="56"/>
      <c r="E20" s="56"/>
      <c r="F20" s="56"/>
      <c r="G20" s="56"/>
      <c r="H20" s="56"/>
    </row>
    <row r="21" spans="1:8" ht="12">
      <c r="A21" s="55" t="s">
        <v>301</v>
      </c>
      <c r="B21" s="56"/>
      <c r="C21" s="56"/>
      <c r="D21" s="56"/>
      <c r="E21" s="56"/>
      <c r="F21" s="56"/>
      <c r="G21" s="56"/>
      <c r="H21" s="56"/>
    </row>
    <row r="22" spans="1:8" ht="12">
      <c r="A22" s="55" t="s">
        <v>302</v>
      </c>
      <c r="B22" s="56"/>
      <c r="C22" s="56"/>
      <c r="D22" s="56"/>
      <c r="E22" s="56"/>
      <c r="F22" s="56"/>
      <c r="G22" s="56"/>
      <c r="H22" s="56"/>
    </row>
    <row r="23" spans="1:8" ht="12">
      <c r="A23" s="55" t="s">
        <v>303</v>
      </c>
      <c r="B23" s="56"/>
      <c r="C23" s="56"/>
      <c r="D23" s="56"/>
      <c r="E23" s="56"/>
      <c r="F23" s="56"/>
      <c r="G23" s="56"/>
      <c r="H23" s="56"/>
    </row>
    <row r="24" spans="1:8" ht="12">
      <c r="A24" s="55" t="s">
        <v>304</v>
      </c>
      <c r="B24" s="56"/>
      <c r="C24" s="56"/>
      <c r="D24" s="56"/>
      <c r="E24" s="56"/>
      <c r="F24" s="56"/>
      <c r="G24" s="56"/>
      <c r="H24" s="56"/>
    </row>
    <row r="25" spans="1:8" ht="12">
      <c r="A25" s="56"/>
      <c r="B25" s="56"/>
      <c r="C25" s="56"/>
      <c r="D25" s="56"/>
      <c r="E25" s="56"/>
      <c r="F25" s="56"/>
      <c r="G25" s="56"/>
      <c r="H25" s="56"/>
    </row>
  </sheetData>
  <mergeCells count="3">
    <mergeCell ref="A3:A4"/>
    <mergeCell ref="B3:D3"/>
    <mergeCell ref="F3:G3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CBA4CF-36C2-4D0A-B839-9D70242A4014}">
  <dimension ref="A2:J18"/>
  <sheetViews>
    <sheetView workbookViewId="0">
      <selection activeCell="A2" sqref="A2"/>
    </sheetView>
  </sheetViews>
  <sheetFormatPr defaultColWidth="8.6640625" defaultRowHeight="11.25"/>
  <cols>
    <col min="1" max="1" width="17.1640625" customWidth="1"/>
    <col min="2" max="2" width="13.1640625" customWidth="1"/>
    <col min="3" max="3" width="28.5" customWidth="1"/>
    <col min="4" max="4" width="11.6640625" customWidth="1"/>
    <col min="5" max="5" width="14.1640625" customWidth="1"/>
    <col min="6" max="10" width="10.5" customWidth="1"/>
  </cols>
  <sheetData>
    <row r="2" spans="1:10" ht="12.75">
      <c r="A2" s="372" t="s">
        <v>305</v>
      </c>
      <c r="B2" s="56"/>
      <c r="C2" s="56"/>
      <c r="D2" s="56"/>
      <c r="E2" s="56"/>
      <c r="F2" s="56"/>
      <c r="G2" s="56"/>
      <c r="H2" s="56"/>
      <c r="I2" s="56"/>
    </row>
    <row r="3" spans="1:10" ht="12">
      <c r="A3" s="592" t="s">
        <v>306</v>
      </c>
      <c r="B3" s="593" t="s">
        <v>307</v>
      </c>
      <c r="C3" s="593" t="s">
        <v>308</v>
      </c>
      <c r="D3" s="593" t="s">
        <v>309</v>
      </c>
      <c r="E3" s="593" t="s">
        <v>310</v>
      </c>
      <c r="F3" s="593" t="s">
        <v>311</v>
      </c>
      <c r="G3" s="593"/>
      <c r="H3" s="593"/>
      <c r="I3" s="594"/>
    </row>
    <row r="4" spans="1:10" ht="24">
      <c r="A4" s="592"/>
      <c r="B4" s="593"/>
      <c r="C4" s="593"/>
      <c r="D4" s="593"/>
      <c r="E4" s="593"/>
      <c r="F4" s="376" t="s">
        <v>312</v>
      </c>
      <c r="G4" s="376" t="s">
        <v>288</v>
      </c>
      <c r="H4" s="376" t="s">
        <v>294</v>
      </c>
      <c r="I4" s="377" t="s">
        <v>313</v>
      </c>
    </row>
    <row r="5" spans="1:10" ht="48">
      <c r="A5" s="602" t="s">
        <v>314</v>
      </c>
      <c r="B5" s="411" t="s">
        <v>315</v>
      </c>
      <c r="C5" s="412" t="s">
        <v>316</v>
      </c>
      <c r="D5" s="411">
        <v>2019</v>
      </c>
      <c r="E5" s="411" t="s">
        <v>317</v>
      </c>
      <c r="F5" s="412" t="s">
        <v>318</v>
      </c>
      <c r="G5" s="411" t="s">
        <v>319</v>
      </c>
      <c r="H5" s="411" t="s">
        <v>320</v>
      </c>
      <c r="I5" s="411" t="s">
        <v>321</v>
      </c>
      <c r="J5" s="371"/>
    </row>
    <row r="6" spans="1:10" ht="24">
      <c r="A6" s="600"/>
      <c r="B6" s="407" t="s">
        <v>322</v>
      </c>
      <c r="C6" s="408" t="s">
        <v>323</v>
      </c>
      <c r="D6" s="407">
        <v>2019</v>
      </c>
      <c r="E6" s="407" t="s">
        <v>317</v>
      </c>
      <c r="F6" s="407" t="s">
        <v>324</v>
      </c>
      <c r="G6" s="407" t="s">
        <v>325</v>
      </c>
      <c r="H6" s="407" t="s">
        <v>326</v>
      </c>
      <c r="I6" s="407" t="s">
        <v>327</v>
      </c>
      <c r="J6" s="371"/>
    </row>
    <row r="7" spans="1:10" ht="36">
      <c r="A7" s="600" t="s">
        <v>328</v>
      </c>
      <c r="B7" s="407" t="s">
        <v>315</v>
      </c>
      <c r="C7" s="408" t="s">
        <v>329</v>
      </c>
      <c r="D7" s="407">
        <v>2017</v>
      </c>
      <c r="E7" s="407" t="s">
        <v>330</v>
      </c>
      <c r="F7" s="407" t="s">
        <v>318</v>
      </c>
      <c r="G7" s="407" t="s">
        <v>319</v>
      </c>
      <c r="H7" s="407" t="s">
        <v>320</v>
      </c>
      <c r="I7" s="407" t="s">
        <v>321</v>
      </c>
      <c r="J7" s="371"/>
    </row>
    <row r="8" spans="1:10" ht="24">
      <c r="A8" s="600"/>
      <c r="B8" s="407" t="s">
        <v>322</v>
      </c>
      <c r="C8" s="408" t="s">
        <v>331</v>
      </c>
      <c r="D8" s="407">
        <v>2016</v>
      </c>
      <c r="E8" s="407" t="s">
        <v>332</v>
      </c>
      <c r="F8" s="407" t="s">
        <v>318</v>
      </c>
      <c r="G8" s="407" t="s">
        <v>319</v>
      </c>
      <c r="H8" s="407" t="s">
        <v>320</v>
      </c>
      <c r="I8" s="407" t="s">
        <v>321</v>
      </c>
      <c r="J8" s="371"/>
    </row>
    <row r="9" spans="1:10" ht="12">
      <c r="A9" s="600" t="s">
        <v>333</v>
      </c>
      <c r="B9" s="600" t="s">
        <v>315</v>
      </c>
      <c r="C9" s="603" t="s">
        <v>334</v>
      </c>
      <c r="D9" s="600" t="s">
        <v>335</v>
      </c>
      <c r="E9" s="600" t="s">
        <v>335</v>
      </c>
      <c r="F9" s="413" t="s">
        <v>336</v>
      </c>
      <c r="G9" s="600" t="s">
        <v>337</v>
      </c>
      <c r="H9" s="600" t="s">
        <v>338</v>
      </c>
      <c r="I9" s="600" t="s">
        <v>339</v>
      </c>
      <c r="J9" s="371"/>
    </row>
    <row r="10" spans="1:10" ht="12">
      <c r="A10" s="600"/>
      <c r="B10" s="600"/>
      <c r="C10" s="603"/>
      <c r="D10" s="600"/>
      <c r="E10" s="600"/>
      <c r="F10" s="414" t="s">
        <v>340</v>
      </c>
      <c r="G10" s="600"/>
      <c r="H10" s="600"/>
      <c r="I10" s="600"/>
      <c r="J10" s="371"/>
    </row>
    <row r="11" spans="1:10" ht="11.45" customHeight="1">
      <c r="A11" s="600"/>
      <c r="B11" s="600" t="s">
        <v>322</v>
      </c>
      <c r="C11" s="603" t="s">
        <v>341</v>
      </c>
      <c r="D11" s="600" t="s">
        <v>335</v>
      </c>
      <c r="E11" s="600" t="s">
        <v>335</v>
      </c>
      <c r="F11" s="413" t="s">
        <v>342</v>
      </c>
      <c r="G11" s="598" t="s">
        <v>343</v>
      </c>
      <c r="H11" s="598" t="s">
        <v>344</v>
      </c>
      <c r="I11" s="600">
        <v>6</v>
      </c>
      <c r="J11" s="371"/>
    </row>
    <row r="12" spans="1:10" ht="12.75" thickBot="1">
      <c r="A12" s="601"/>
      <c r="B12" s="601"/>
      <c r="C12" s="604"/>
      <c r="D12" s="601"/>
      <c r="E12" s="601"/>
      <c r="F12" s="415" t="s">
        <v>345</v>
      </c>
      <c r="G12" s="599"/>
      <c r="H12" s="599"/>
      <c r="I12" s="601"/>
      <c r="J12" s="371"/>
    </row>
    <row r="13" spans="1:10" ht="12">
      <c r="A13" s="55" t="s">
        <v>346</v>
      </c>
      <c r="B13" s="56"/>
      <c r="C13" s="56"/>
      <c r="D13" s="56"/>
      <c r="E13" s="56"/>
      <c r="F13" s="56"/>
      <c r="G13" s="56"/>
      <c r="H13" s="56"/>
      <c r="I13" s="56"/>
    </row>
    <row r="14" spans="1:10">
      <c r="A14" s="55" t="s">
        <v>347</v>
      </c>
    </row>
    <row r="15" spans="1:10">
      <c r="A15" s="55" t="s">
        <v>348</v>
      </c>
    </row>
    <row r="16" spans="1:10">
      <c r="A16" s="55" t="s">
        <v>349</v>
      </c>
    </row>
    <row r="17" spans="1:1">
      <c r="A17" s="55" t="s">
        <v>350</v>
      </c>
    </row>
    <row r="18" spans="1:1">
      <c r="A18" s="55" t="s">
        <v>351</v>
      </c>
    </row>
  </sheetData>
  <mergeCells count="23">
    <mergeCell ref="E3:E4"/>
    <mergeCell ref="F3:I3"/>
    <mergeCell ref="D9:D10"/>
    <mergeCell ref="A3:A4"/>
    <mergeCell ref="B3:B4"/>
    <mergeCell ref="C3:C4"/>
    <mergeCell ref="D3:D4"/>
    <mergeCell ref="A5:A6"/>
    <mergeCell ref="A7:A8"/>
    <mergeCell ref="A9:A12"/>
    <mergeCell ref="B9:B10"/>
    <mergeCell ref="C9:C10"/>
    <mergeCell ref="B11:B12"/>
    <mergeCell ref="C11:C12"/>
    <mergeCell ref="D11:D12"/>
    <mergeCell ref="E11:E12"/>
    <mergeCell ref="G11:G12"/>
    <mergeCell ref="I11:I12"/>
    <mergeCell ref="E9:E10"/>
    <mergeCell ref="G9:G10"/>
    <mergeCell ref="H9:H10"/>
    <mergeCell ref="I9:I10"/>
    <mergeCell ref="H11:H1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9A5C92-7B8D-48E7-945F-859901537B27}">
  <dimension ref="A2:R34"/>
  <sheetViews>
    <sheetView zoomScaleNormal="100" workbookViewId="0">
      <selection activeCell="B4" sqref="B4:Q30"/>
    </sheetView>
  </sheetViews>
  <sheetFormatPr defaultColWidth="8.6640625" defaultRowHeight="11.25"/>
  <cols>
    <col min="1" max="1" width="22.6640625" customWidth="1"/>
    <col min="2" max="2" width="16.5" customWidth="1"/>
    <col min="3" max="3" width="13.5" customWidth="1"/>
    <col min="4" max="4" width="11.1640625" customWidth="1"/>
    <col min="5" max="5" width="11.6640625" customWidth="1"/>
    <col min="6" max="6" width="11.1640625" customWidth="1"/>
    <col min="7" max="7" width="11.5" customWidth="1"/>
    <col min="8" max="8" width="14.5" customWidth="1"/>
    <col min="9" max="17" width="11.1640625" customWidth="1"/>
  </cols>
  <sheetData>
    <row r="2" spans="1:18" ht="12.75">
      <c r="A2" s="416" t="s">
        <v>352</v>
      </c>
      <c r="B2" s="417"/>
      <c r="C2" s="417"/>
      <c r="D2" s="417"/>
      <c r="E2" s="417"/>
      <c r="F2" s="417"/>
      <c r="G2" s="417"/>
      <c r="H2" s="417"/>
      <c r="I2" s="417"/>
      <c r="J2" s="417"/>
      <c r="K2" s="417"/>
      <c r="L2" s="417"/>
      <c r="M2" s="417"/>
      <c r="N2" s="417"/>
      <c r="O2" s="417"/>
      <c r="P2" s="417"/>
      <c r="Q2" s="417"/>
      <c r="R2" s="56"/>
    </row>
    <row r="3" spans="1:18" ht="48">
      <c r="A3" s="394" t="s">
        <v>277</v>
      </c>
      <c r="B3" s="376" t="s">
        <v>353</v>
      </c>
      <c r="C3" s="376" t="s">
        <v>354</v>
      </c>
      <c r="D3" s="376" t="s">
        <v>355</v>
      </c>
      <c r="E3" s="376" t="s">
        <v>356</v>
      </c>
      <c r="F3" s="376" t="s">
        <v>355</v>
      </c>
      <c r="G3" s="376" t="s">
        <v>357</v>
      </c>
      <c r="H3" s="376" t="s">
        <v>358</v>
      </c>
      <c r="I3" s="376" t="s">
        <v>355</v>
      </c>
      <c r="J3" s="376" t="s">
        <v>359</v>
      </c>
      <c r="K3" s="376" t="s">
        <v>355</v>
      </c>
      <c r="L3" s="376" t="s">
        <v>360</v>
      </c>
      <c r="M3" s="376" t="s">
        <v>361</v>
      </c>
      <c r="N3" s="376" t="s">
        <v>355</v>
      </c>
      <c r="O3" s="376" t="s">
        <v>362</v>
      </c>
      <c r="P3" s="376" t="s">
        <v>355</v>
      </c>
      <c r="Q3" s="377" t="s">
        <v>363</v>
      </c>
    </row>
    <row r="4" spans="1:18" ht="14.25">
      <c r="A4" s="392" t="s">
        <v>121</v>
      </c>
      <c r="B4" s="572">
        <f>(G4*L4*Q4)^(1/3)</f>
        <v>2.6207413942088964</v>
      </c>
      <c r="C4" s="391">
        <v>0.88200000000000001</v>
      </c>
      <c r="D4" s="411">
        <v>3</v>
      </c>
      <c r="E4" s="391">
        <v>0.44700000000000001</v>
      </c>
      <c r="F4" s="411">
        <v>3</v>
      </c>
      <c r="G4" s="572">
        <f>(F4*D4)^(1/2)</f>
        <v>3</v>
      </c>
      <c r="H4" s="411">
        <v>76</v>
      </c>
      <c r="I4" s="412">
        <v>3</v>
      </c>
      <c r="J4" s="411">
        <v>68</v>
      </c>
      <c r="K4" s="411">
        <v>2</v>
      </c>
      <c r="L4" s="572">
        <f>(K4*I4)^(1/2)</f>
        <v>2.4494897427831779</v>
      </c>
      <c r="M4" s="569">
        <v>0.2</v>
      </c>
      <c r="N4" s="573">
        <v>3</v>
      </c>
      <c r="O4" s="411" t="s">
        <v>364</v>
      </c>
      <c r="P4" s="573">
        <v>2</v>
      </c>
      <c r="Q4" s="572">
        <f>(P4*N4)^(1/2)</f>
        <v>2.4494897427831779</v>
      </c>
    </row>
    <row r="5" spans="1:18" ht="14.25">
      <c r="A5" s="390" t="s">
        <v>365</v>
      </c>
      <c r="B5" s="572"/>
      <c r="C5" s="574"/>
      <c r="D5" s="459"/>
      <c r="E5" s="574"/>
      <c r="F5" s="459"/>
      <c r="G5" s="572"/>
      <c r="H5" s="407">
        <v>75</v>
      </c>
      <c r="I5" s="408">
        <v>2</v>
      </c>
      <c r="J5" s="407">
        <v>66</v>
      </c>
      <c r="K5" s="407">
        <v>2</v>
      </c>
      <c r="L5" s="572">
        <f t="shared" ref="L5:L29" si="0">(K5*I5)^(1/2)</f>
        <v>2</v>
      </c>
      <c r="M5" s="407" t="s">
        <v>366</v>
      </c>
      <c r="N5" s="575">
        <v>3</v>
      </c>
      <c r="O5" s="576">
        <v>3</v>
      </c>
      <c r="P5" s="575">
        <v>2</v>
      </c>
      <c r="Q5" s="572">
        <f t="shared" ref="Q5:Q29" si="1">(P5*N5)^(1/2)</f>
        <v>2.4494897427831779</v>
      </c>
    </row>
    <row r="6" spans="1:18" ht="14.25">
      <c r="A6" s="390" t="s">
        <v>295</v>
      </c>
      <c r="B6" s="572"/>
      <c r="C6" s="574"/>
      <c r="D6" s="459"/>
      <c r="E6" s="574"/>
      <c r="F6" s="459"/>
      <c r="G6" s="572"/>
      <c r="H6" s="407">
        <v>77</v>
      </c>
      <c r="I6" s="407">
        <v>3</v>
      </c>
      <c r="J6" s="407">
        <v>71</v>
      </c>
      <c r="K6" s="407">
        <v>2</v>
      </c>
      <c r="L6" s="572">
        <f t="shared" si="0"/>
        <v>2.4494897427831779</v>
      </c>
      <c r="M6" s="407" t="s">
        <v>367</v>
      </c>
      <c r="N6" s="577">
        <v>3</v>
      </c>
      <c r="O6" s="407" t="s">
        <v>364</v>
      </c>
      <c r="P6" s="577">
        <v>2</v>
      </c>
      <c r="Q6" s="572">
        <f t="shared" si="1"/>
        <v>2.4494897427831779</v>
      </c>
    </row>
    <row r="7" spans="1:18" ht="14.25">
      <c r="A7" s="390" t="s">
        <v>296</v>
      </c>
      <c r="B7" s="572"/>
      <c r="C7" s="574"/>
      <c r="D7" s="459"/>
      <c r="E7" s="574"/>
      <c r="F7" s="459"/>
      <c r="G7" s="572"/>
      <c r="H7" s="407">
        <v>64</v>
      </c>
      <c r="I7" s="407">
        <v>2</v>
      </c>
      <c r="J7" s="407">
        <v>56</v>
      </c>
      <c r="K7" s="407">
        <v>2</v>
      </c>
      <c r="L7" s="572">
        <f t="shared" si="0"/>
        <v>2</v>
      </c>
      <c r="M7" s="407" t="s">
        <v>368</v>
      </c>
      <c r="N7" s="577">
        <v>1</v>
      </c>
      <c r="O7" s="407" t="s">
        <v>369</v>
      </c>
      <c r="P7" s="577">
        <v>1</v>
      </c>
      <c r="Q7" s="572">
        <f t="shared" si="1"/>
        <v>1</v>
      </c>
    </row>
    <row r="8" spans="1:18" ht="14.25">
      <c r="A8" s="390" t="s">
        <v>128</v>
      </c>
      <c r="B8" s="572">
        <f>(G8*L8*Q8)^(1/3)</f>
        <v>1.4142135623730951</v>
      </c>
      <c r="C8" s="389">
        <v>0.98299999999999998</v>
      </c>
      <c r="D8" s="407">
        <v>4</v>
      </c>
      <c r="E8" s="389">
        <v>0.187</v>
      </c>
      <c r="F8" s="407">
        <v>1</v>
      </c>
      <c r="G8" s="572">
        <f>(F8*D8)^(1/2)</f>
        <v>2</v>
      </c>
      <c r="H8" s="407">
        <v>68</v>
      </c>
      <c r="I8" s="407">
        <v>2</v>
      </c>
      <c r="J8" s="407">
        <v>49</v>
      </c>
      <c r="K8" s="407">
        <v>1</v>
      </c>
      <c r="L8" s="572">
        <f t="shared" si="0"/>
        <v>1.4142135623730951</v>
      </c>
      <c r="M8" s="407" t="s">
        <v>370</v>
      </c>
      <c r="N8" s="577">
        <v>1</v>
      </c>
      <c r="O8" s="407" t="s">
        <v>371</v>
      </c>
      <c r="P8" s="577">
        <v>1</v>
      </c>
      <c r="Q8" s="572">
        <f t="shared" si="1"/>
        <v>1</v>
      </c>
    </row>
    <row r="9" spans="1:18" ht="14.25">
      <c r="A9" s="390" t="s">
        <v>135</v>
      </c>
      <c r="B9" s="572">
        <f>(G9*L9*Q9)^(1/3)</f>
        <v>2.0396489026555056</v>
      </c>
      <c r="C9" s="389">
        <v>0.92300000000000004</v>
      </c>
      <c r="D9" s="407">
        <v>4</v>
      </c>
      <c r="E9" s="389">
        <v>0.54900000000000004</v>
      </c>
      <c r="F9" s="407">
        <v>3</v>
      </c>
      <c r="G9" s="572">
        <f t="shared" ref="G9:G28" si="2">(F9*D9)^(1/2)</f>
        <v>3.4641016151377544</v>
      </c>
      <c r="H9" s="407">
        <v>79</v>
      </c>
      <c r="I9" s="407">
        <v>3</v>
      </c>
      <c r="J9" s="407">
        <v>64</v>
      </c>
      <c r="K9" s="407">
        <v>2</v>
      </c>
      <c r="L9" s="572">
        <f t="shared" si="0"/>
        <v>2.4494897427831779</v>
      </c>
      <c r="M9" s="407" t="s">
        <v>368</v>
      </c>
      <c r="N9" s="577">
        <v>1</v>
      </c>
      <c r="O9" s="407" t="s">
        <v>372</v>
      </c>
      <c r="P9" s="577">
        <v>1</v>
      </c>
      <c r="Q9" s="572">
        <f t="shared" si="1"/>
        <v>1</v>
      </c>
    </row>
    <row r="10" spans="1:18" ht="14.25">
      <c r="A10" s="390" t="s">
        <v>142</v>
      </c>
      <c r="B10" s="572">
        <f t="shared" ref="B10:B28" si="3">(G10*L10*Q10)^(1/3)</f>
        <v>2.401873910352005</v>
      </c>
      <c r="C10" s="389">
        <v>0.91500000000000004</v>
      </c>
      <c r="D10" s="407">
        <v>4</v>
      </c>
      <c r="E10" s="389">
        <v>0.28399999999999997</v>
      </c>
      <c r="F10" s="407">
        <v>2</v>
      </c>
      <c r="G10" s="572">
        <f t="shared" si="2"/>
        <v>2.8284271247461903</v>
      </c>
      <c r="H10" s="407">
        <v>70</v>
      </c>
      <c r="I10" s="407">
        <v>2</v>
      </c>
      <c r="J10" s="407">
        <v>78</v>
      </c>
      <c r="K10" s="407">
        <v>3</v>
      </c>
      <c r="L10" s="572">
        <f t="shared" si="0"/>
        <v>2.4494897427831779</v>
      </c>
      <c r="M10" s="570">
        <v>7.0000000000000007E-2</v>
      </c>
      <c r="N10" s="577">
        <v>2</v>
      </c>
      <c r="O10" s="407" t="s">
        <v>364</v>
      </c>
      <c r="P10" s="577">
        <v>2</v>
      </c>
      <c r="Q10" s="572">
        <f t="shared" si="1"/>
        <v>2</v>
      </c>
    </row>
    <row r="11" spans="1:18" ht="14.25">
      <c r="A11" s="390" t="s">
        <v>149</v>
      </c>
      <c r="B11" s="572">
        <f t="shared" si="3"/>
        <v>1.8171205928321397</v>
      </c>
      <c r="C11" s="389">
        <v>0.622</v>
      </c>
      <c r="D11" s="407">
        <v>2</v>
      </c>
      <c r="E11" s="389">
        <v>0.53400000000000003</v>
      </c>
      <c r="F11" s="407">
        <v>3</v>
      </c>
      <c r="G11" s="572">
        <f t="shared" si="2"/>
        <v>2.4494897427831779</v>
      </c>
      <c r="H11" s="407">
        <v>76</v>
      </c>
      <c r="I11" s="407">
        <v>3</v>
      </c>
      <c r="J11" s="407">
        <v>69</v>
      </c>
      <c r="K11" s="407">
        <v>2</v>
      </c>
      <c r="L11" s="572">
        <f t="shared" si="0"/>
        <v>2.4494897427831779</v>
      </c>
      <c r="M11" s="407" t="s">
        <v>366</v>
      </c>
      <c r="N11" s="577">
        <v>1</v>
      </c>
      <c r="O11" s="407" t="s">
        <v>372</v>
      </c>
      <c r="P11" s="577">
        <v>1</v>
      </c>
      <c r="Q11" s="572">
        <f t="shared" si="1"/>
        <v>1</v>
      </c>
    </row>
    <row r="12" spans="1:18" ht="14.25">
      <c r="A12" s="390" t="s">
        <v>156</v>
      </c>
      <c r="B12" s="572">
        <f t="shared" si="3"/>
        <v>2.4494897427831779</v>
      </c>
      <c r="C12" s="389">
        <v>0.73</v>
      </c>
      <c r="D12" s="407">
        <v>2</v>
      </c>
      <c r="E12" s="389">
        <v>0.54</v>
      </c>
      <c r="F12" s="407">
        <v>3</v>
      </c>
      <c r="G12" s="572">
        <f t="shared" si="2"/>
        <v>2.4494897427831779</v>
      </c>
      <c r="H12" s="407">
        <v>77</v>
      </c>
      <c r="I12" s="407">
        <v>3</v>
      </c>
      <c r="J12" s="407">
        <v>74</v>
      </c>
      <c r="K12" s="407">
        <v>2</v>
      </c>
      <c r="L12" s="572">
        <f t="shared" si="0"/>
        <v>2.4494897427831779</v>
      </c>
      <c r="M12" s="570">
        <v>0.2</v>
      </c>
      <c r="N12" s="577">
        <v>3</v>
      </c>
      <c r="O12" s="407" t="s">
        <v>373</v>
      </c>
      <c r="P12" s="577">
        <v>2</v>
      </c>
      <c r="Q12" s="572">
        <f t="shared" si="1"/>
        <v>2.4494897427831779</v>
      </c>
    </row>
    <row r="13" spans="1:18" ht="14.25">
      <c r="A13" s="390" t="s">
        <v>163</v>
      </c>
      <c r="B13" s="572">
        <f t="shared" si="3"/>
        <v>1.5130857494229015</v>
      </c>
      <c r="C13" s="389">
        <v>0.35899999999999999</v>
      </c>
      <c r="D13" s="407">
        <v>1</v>
      </c>
      <c r="E13" s="389">
        <v>0.48099999999999998</v>
      </c>
      <c r="F13" s="407">
        <v>3</v>
      </c>
      <c r="G13" s="572">
        <f t="shared" si="2"/>
        <v>1.7320508075688772</v>
      </c>
      <c r="H13" s="407">
        <v>74</v>
      </c>
      <c r="I13" s="407">
        <v>2</v>
      </c>
      <c r="J13" s="407">
        <v>61</v>
      </c>
      <c r="K13" s="407">
        <v>2</v>
      </c>
      <c r="L13" s="572">
        <f t="shared" si="0"/>
        <v>2</v>
      </c>
      <c r="M13" s="407" t="s">
        <v>368</v>
      </c>
      <c r="N13" s="577">
        <v>1</v>
      </c>
      <c r="O13" s="407" t="s">
        <v>369</v>
      </c>
      <c r="P13" s="577">
        <v>1</v>
      </c>
      <c r="Q13" s="572">
        <f t="shared" si="1"/>
        <v>1</v>
      </c>
    </row>
    <row r="14" spans="1:18" ht="14.25">
      <c r="A14" s="390" t="s">
        <v>170</v>
      </c>
      <c r="B14" s="572">
        <f t="shared" si="3"/>
        <v>2.0396489026555056</v>
      </c>
      <c r="C14" s="389">
        <v>0.69399999999999995</v>
      </c>
      <c r="D14" s="407">
        <v>2</v>
      </c>
      <c r="E14" s="389">
        <v>0.501</v>
      </c>
      <c r="F14" s="407">
        <v>3</v>
      </c>
      <c r="G14" s="572">
        <f t="shared" si="2"/>
        <v>2.4494897427831779</v>
      </c>
      <c r="H14" s="407">
        <v>77</v>
      </c>
      <c r="I14" s="407">
        <v>3</v>
      </c>
      <c r="J14" s="407">
        <v>62</v>
      </c>
      <c r="K14" s="407">
        <v>2</v>
      </c>
      <c r="L14" s="572">
        <f t="shared" si="0"/>
        <v>2.4494897427831779</v>
      </c>
      <c r="M14" s="570">
        <v>0.06</v>
      </c>
      <c r="N14" s="577">
        <v>2</v>
      </c>
      <c r="O14" s="407" t="s">
        <v>372</v>
      </c>
      <c r="P14" s="577">
        <v>1</v>
      </c>
      <c r="Q14" s="572">
        <f t="shared" si="1"/>
        <v>1.4142135623730951</v>
      </c>
    </row>
    <row r="15" spans="1:18" ht="14.25">
      <c r="A15" s="390" t="s">
        <v>177</v>
      </c>
      <c r="B15" s="572">
        <f t="shared" si="3"/>
        <v>1.4142135623730951</v>
      </c>
      <c r="C15" s="389">
        <v>0.187</v>
      </c>
      <c r="D15" s="407">
        <v>1</v>
      </c>
      <c r="E15" s="389">
        <v>0.35099999999999998</v>
      </c>
      <c r="F15" s="407">
        <v>2</v>
      </c>
      <c r="G15" s="572">
        <f t="shared" si="2"/>
        <v>1.4142135623730951</v>
      </c>
      <c r="H15" s="407">
        <v>55</v>
      </c>
      <c r="I15" s="407">
        <v>2</v>
      </c>
      <c r="J15" s="407">
        <v>52</v>
      </c>
      <c r="K15" s="407">
        <v>2</v>
      </c>
      <c r="L15" s="572">
        <f t="shared" si="0"/>
        <v>2</v>
      </c>
      <c r="M15" s="407" t="s">
        <v>370</v>
      </c>
      <c r="N15" s="577">
        <v>1</v>
      </c>
      <c r="O15" s="407" t="s">
        <v>371</v>
      </c>
      <c r="P15" s="577">
        <v>1</v>
      </c>
      <c r="Q15" s="572">
        <f t="shared" si="1"/>
        <v>1</v>
      </c>
    </row>
    <row r="16" spans="1:18" ht="14.25">
      <c r="A16" s="390" t="s">
        <v>374</v>
      </c>
      <c r="B16" s="572">
        <f t="shared" si="3"/>
        <v>1.5874010519681996</v>
      </c>
      <c r="C16" s="389">
        <v>0.91600000000000004</v>
      </c>
      <c r="D16" s="407">
        <v>4</v>
      </c>
      <c r="E16" s="389">
        <v>0.30399999999999999</v>
      </c>
      <c r="F16" s="407">
        <v>2</v>
      </c>
      <c r="G16" s="572">
        <f t="shared" si="2"/>
        <v>2.8284271247461903</v>
      </c>
      <c r="H16" s="407">
        <v>72</v>
      </c>
      <c r="I16" s="407">
        <v>2</v>
      </c>
      <c r="J16" s="407">
        <v>50</v>
      </c>
      <c r="K16" s="407">
        <v>1</v>
      </c>
      <c r="L16" s="572">
        <f t="shared" si="0"/>
        <v>1.4142135623730951</v>
      </c>
      <c r="M16" s="407" t="s">
        <v>370</v>
      </c>
      <c r="N16" s="577">
        <v>1</v>
      </c>
      <c r="O16" s="407" t="s">
        <v>371</v>
      </c>
      <c r="P16" s="577">
        <v>1</v>
      </c>
      <c r="Q16" s="572">
        <f t="shared" si="1"/>
        <v>1</v>
      </c>
    </row>
    <row r="17" spans="1:17" ht="14.25">
      <c r="A17" s="390" t="s">
        <v>375</v>
      </c>
      <c r="B17" s="572"/>
      <c r="C17" s="574"/>
      <c r="D17" s="459"/>
      <c r="E17" s="574"/>
      <c r="F17" s="459"/>
      <c r="G17" s="572"/>
      <c r="H17" s="407">
        <v>49</v>
      </c>
      <c r="I17" s="408">
        <v>1</v>
      </c>
      <c r="J17" s="407">
        <v>32</v>
      </c>
      <c r="K17" s="407">
        <v>1</v>
      </c>
      <c r="L17" s="572">
        <f t="shared" si="0"/>
        <v>1</v>
      </c>
      <c r="M17" s="407" t="s">
        <v>370</v>
      </c>
      <c r="N17" s="577">
        <v>1</v>
      </c>
      <c r="O17" s="407" t="s">
        <v>371</v>
      </c>
      <c r="P17" s="577">
        <v>1</v>
      </c>
      <c r="Q17" s="572">
        <f t="shared" si="1"/>
        <v>1</v>
      </c>
    </row>
    <row r="18" spans="1:17" ht="14.25">
      <c r="A18" s="390" t="s">
        <v>376</v>
      </c>
      <c r="B18" s="572">
        <f t="shared" si="3"/>
        <v>1.3480061545972777</v>
      </c>
      <c r="C18" s="389">
        <v>0.112</v>
      </c>
      <c r="D18" s="407">
        <v>1</v>
      </c>
      <c r="E18" s="389">
        <v>0.44400000000000001</v>
      </c>
      <c r="F18" s="407">
        <v>3</v>
      </c>
      <c r="G18" s="572">
        <f t="shared" si="2"/>
        <v>1.7320508075688772</v>
      </c>
      <c r="H18" s="407">
        <v>65</v>
      </c>
      <c r="I18" s="407">
        <v>2</v>
      </c>
      <c r="J18" s="407">
        <v>47</v>
      </c>
      <c r="K18" s="407">
        <v>1</v>
      </c>
      <c r="L18" s="572">
        <f t="shared" si="0"/>
        <v>1.4142135623730951</v>
      </c>
      <c r="M18" s="407" t="s">
        <v>370</v>
      </c>
      <c r="N18" s="577">
        <v>1</v>
      </c>
      <c r="O18" s="407" t="s">
        <v>371</v>
      </c>
      <c r="P18" s="577">
        <v>1</v>
      </c>
      <c r="Q18" s="572">
        <f t="shared" si="1"/>
        <v>1</v>
      </c>
    </row>
    <row r="19" spans="1:17" ht="14.25">
      <c r="A19" s="390" t="s">
        <v>298</v>
      </c>
      <c r="B19" s="572"/>
      <c r="C19" s="574"/>
      <c r="D19" s="459"/>
      <c r="E19" s="574"/>
      <c r="F19" s="459"/>
      <c r="G19" s="572"/>
      <c r="H19" s="407">
        <v>65</v>
      </c>
      <c r="I19" s="407">
        <v>2</v>
      </c>
      <c r="J19" s="407">
        <v>62</v>
      </c>
      <c r="K19" s="407">
        <v>2</v>
      </c>
      <c r="L19" s="572">
        <f t="shared" si="0"/>
        <v>2</v>
      </c>
      <c r="M19" s="407" t="s">
        <v>368</v>
      </c>
      <c r="N19" s="577">
        <v>1</v>
      </c>
      <c r="O19" s="407" t="s">
        <v>372</v>
      </c>
      <c r="P19" s="577">
        <v>1</v>
      </c>
      <c r="Q19" s="572">
        <f t="shared" si="1"/>
        <v>1</v>
      </c>
    </row>
    <row r="20" spans="1:17" ht="14.25">
      <c r="A20" s="390" t="s">
        <v>184</v>
      </c>
      <c r="B20" s="572">
        <f t="shared" si="3"/>
        <v>1.8171205928321397</v>
      </c>
      <c r="C20" s="389">
        <v>0.77200000000000002</v>
      </c>
      <c r="D20" s="407">
        <v>3</v>
      </c>
      <c r="E20" s="389">
        <v>0.33400000000000002</v>
      </c>
      <c r="F20" s="407">
        <v>2</v>
      </c>
      <c r="G20" s="572">
        <f t="shared" si="2"/>
        <v>2.4494897427831779</v>
      </c>
      <c r="H20" s="407">
        <v>76</v>
      </c>
      <c r="I20" s="407">
        <v>3</v>
      </c>
      <c r="J20" s="407">
        <v>66</v>
      </c>
      <c r="K20" s="407">
        <v>2</v>
      </c>
      <c r="L20" s="572">
        <f t="shared" si="0"/>
        <v>2.4494897427831779</v>
      </c>
      <c r="M20" s="407" t="s">
        <v>368</v>
      </c>
      <c r="N20" s="577">
        <v>1</v>
      </c>
      <c r="O20" s="407" t="s">
        <v>372</v>
      </c>
      <c r="P20" s="577">
        <v>1</v>
      </c>
      <c r="Q20" s="572">
        <f t="shared" si="1"/>
        <v>1</v>
      </c>
    </row>
    <row r="21" spans="1:17" ht="14.25">
      <c r="A21" s="390" t="s">
        <v>191</v>
      </c>
      <c r="B21" s="572">
        <f t="shared" si="3"/>
        <v>1.4142135623730951</v>
      </c>
      <c r="C21" s="389">
        <v>0.34799999999999998</v>
      </c>
      <c r="D21" s="407">
        <v>1</v>
      </c>
      <c r="E21" s="389">
        <v>0.38300000000000001</v>
      </c>
      <c r="F21" s="407">
        <v>2</v>
      </c>
      <c r="G21" s="572">
        <f t="shared" si="2"/>
        <v>1.4142135623730951</v>
      </c>
      <c r="H21" s="407">
        <v>73</v>
      </c>
      <c r="I21" s="407">
        <v>2</v>
      </c>
      <c r="J21" s="407">
        <v>61</v>
      </c>
      <c r="K21" s="407">
        <v>2</v>
      </c>
      <c r="L21" s="572">
        <f t="shared" si="0"/>
        <v>2</v>
      </c>
      <c r="M21" s="407" t="s">
        <v>370</v>
      </c>
      <c r="N21" s="577">
        <v>1</v>
      </c>
      <c r="O21" s="407" t="s">
        <v>371</v>
      </c>
      <c r="P21" s="577">
        <v>1</v>
      </c>
      <c r="Q21" s="572">
        <f t="shared" si="1"/>
        <v>1</v>
      </c>
    </row>
    <row r="22" spans="1:17" ht="14.25">
      <c r="A22" s="390" t="s">
        <v>198</v>
      </c>
      <c r="B22" s="572">
        <f t="shared" si="3"/>
        <v>1.8171205928321397</v>
      </c>
      <c r="C22" s="389">
        <v>0.83599999999999997</v>
      </c>
      <c r="D22" s="407">
        <v>3</v>
      </c>
      <c r="E22" s="389">
        <v>0.36299999999999999</v>
      </c>
      <c r="F22" s="407">
        <v>2</v>
      </c>
      <c r="G22" s="572">
        <f t="shared" si="2"/>
        <v>2.4494897427831779</v>
      </c>
      <c r="H22" s="407">
        <v>79</v>
      </c>
      <c r="I22" s="407">
        <v>3</v>
      </c>
      <c r="J22" s="407">
        <v>68</v>
      </c>
      <c r="K22" s="407">
        <v>2</v>
      </c>
      <c r="L22" s="572">
        <f t="shared" si="0"/>
        <v>2.4494897427831779</v>
      </c>
      <c r="M22" s="407" t="s">
        <v>370</v>
      </c>
      <c r="N22" s="577">
        <v>1</v>
      </c>
      <c r="O22" s="407" t="s">
        <v>371</v>
      </c>
      <c r="P22" s="577">
        <v>1</v>
      </c>
      <c r="Q22" s="572">
        <f t="shared" si="1"/>
        <v>1</v>
      </c>
    </row>
    <row r="23" spans="1:17" ht="14.25">
      <c r="A23" s="390" t="s">
        <v>205</v>
      </c>
      <c r="B23" s="572">
        <f t="shared" si="3"/>
        <v>1.6983813295649526</v>
      </c>
      <c r="C23" s="389">
        <v>0.58499999999999996</v>
      </c>
      <c r="D23" s="407">
        <v>2</v>
      </c>
      <c r="E23" s="389">
        <v>0.21199999999999999</v>
      </c>
      <c r="F23" s="407">
        <v>2</v>
      </c>
      <c r="G23" s="572">
        <f t="shared" si="2"/>
        <v>2</v>
      </c>
      <c r="H23" s="407">
        <v>77</v>
      </c>
      <c r="I23" s="407">
        <v>3</v>
      </c>
      <c r="J23" s="407">
        <v>64</v>
      </c>
      <c r="K23" s="407">
        <v>2</v>
      </c>
      <c r="L23" s="572">
        <f t="shared" si="0"/>
        <v>2.4494897427831779</v>
      </c>
      <c r="M23" s="407" t="s">
        <v>368</v>
      </c>
      <c r="N23" s="577">
        <v>1</v>
      </c>
      <c r="O23" s="407" t="s">
        <v>372</v>
      </c>
      <c r="P23" s="577">
        <v>1</v>
      </c>
      <c r="Q23" s="572">
        <f t="shared" si="1"/>
        <v>1</v>
      </c>
    </row>
    <row r="24" spans="1:17" ht="14.25">
      <c r="A24" s="390" t="s">
        <v>212</v>
      </c>
      <c r="B24" s="572">
        <f t="shared" si="3"/>
        <v>1.6983813295649526</v>
      </c>
      <c r="C24" s="389">
        <v>0.55900000000000005</v>
      </c>
      <c r="D24" s="407">
        <v>2</v>
      </c>
      <c r="E24" s="389">
        <v>0.503</v>
      </c>
      <c r="F24" s="407">
        <v>3</v>
      </c>
      <c r="G24" s="572">
        <f t="shared" si="2"/>
        <v>2.4494897427831779</v>
      </c>
      <c r="H24" s="407">
        <v>69</v>
      </c>
      <c r="I24" s="407">
        <v>2</v>
      </c>
      <c r="J24" s="407">
        <v>57</v>
      </c>
      <c r="K24" s="407">
        <v>2</v>
      </c>
      <c r="L24" s="572">
        <f t="shared" si="0"/>
        <v>2</v>
      </c>
      <c r="M24" s="407" t="s">
        <v>370</v>
      </c>
      <c r="N24" s="577">
        <v>1</v>
      </c>
      <c r="O24" s="407" t="s">
        <v>371</v>
      </c>
      <c r="P24" s="577">
        <v>1</v>
      </c>
      <c r="Q24" s="572">
        <f t="shared" si="1"/>
        <v>1</v>
      </c>
    </row>
    <row r="25" spans="1:17" ht="14.25">
      <c r="A25" s="390" t="s">
        <v>219</v>
      </c>
      <c r="B25" s="572">
        <f t="shared" si="3"/>
        <v>1.6983813295649526</v>
      </c>
      <c r="C25" s="389">
        <v>0.183</v>
      </c>
      <c r="D25" s="407">
        <v>1</v>
      </c>
      <c r="E25" s="389">
        <v>0.64</v>
      </c>
      <c r="F25" s="407">
        <v>4</v>
      </c>
      <c r="G25" s="572">
        <f t="shared" si="2"/>
        <v>2</v>
      </c>
      <c r="H25" s="407">
        <v>76</v>
      </c>
      <c r="I25" s="407">
        <v>3</v>
      </c>
      <c r="J25" s="407">
        <v>63</v>
      </c>
      <c r="K25" s="407">
        <v>2</v>
      </c>
      <c r="L25" s="572">
        <f t="shared" si="0"/>
        <v>2.4494897427831779</v>
      </c>
      <c r="M25" s="407" t="s">
        <v>370</v>
      </c>
      <c r="N25" s="577">
        <v>1</v>
      </c>
      <c r="O25" s="407" t="s">
        <v>371</v>
      </c>
      <c r="P25" s="577">
        <v>1</v>
      </c>
      <c r="Q25" s="572">
        <f t="shared" si="1"/>
        <v>1</v>
      </c>
    </row>
    <row r="26" spans="1:17" ht="14.25">
      <c r="A26" s="390" t="s">
        <v>377</v>
      </c>
      <c r="B26" s="572">
        <f t="shared" si="3"/>
        <v>1.906368585993873</v>
      </c>
      <c r="C26" s="389">
        <v>0.96899999999999997</v>
      </c>
      <c r="D26" s="407">
        <v>4</v>
      </c>
      <c r="E26" s="389">
        <v>0.43</v>
      </c>
      <c r="F26" s="407">
        <v>3</v>
      </c>
      <c r="G26" s="572">
        <f t="shared" si="2"/>
        <v>3.4641016151377544</v>
      </c>
      <c r="H26" s="407">
        <v>71</v>
      </c>
      <c r="I26" s="407">
        <v>2</v>
      </c>
      <c r="J26" s="407">
        <v>55</v>
      </c>
      <c r="K26" s="407">
        <v>2</v>
      </c>
      <c r="L26" s="572">
        <f t="shared" si="0"/>
        <v>2</v>
      </c>
      <c r="M26" s="407" t="s">
        <v>370</v>
      </c>
      <c r="N26" s="577">
        <v>1</v>
      </c>
      <c r="O26" s="407" t="s">
        <v>371</v>
      </c>
      <c r="P26" s="577">
        <v>1</v>
      </c>
      <c r="Q26" s="572">
        <f t="shared" si="1"/>
        <v>1</v>
      </c>
    </row>
    <row r="27" spans="1:17" ht="14.25" customHeight="1">
      <c r="A27" s="390" t="s">
        <v>378</v>
      </c>
      <c r="B27" s="572"/>
      <c r="C27" s="574"/>
      <c r="D27" s="459"/>
      <c r="E27" s="574"/>
      <c r="F27" s="459"/>
      <c r="G27" s="572"/>
      <c r="H27" s="407">
        <v>74</v>
      </c>
      <c r="I27" s="407">
        <v>2</v>
      </c>
      <c r="J27" s="407">
        <v>64</v>
      </c>
      <c r="K27" s="407">
        <v>2</v>
      </c>
      <c r="L27" s="572">
        <f t="shared" si="0"/>
        <v>2</v>
      </c>
      <c r="M27" s="407" t="s">
        <v>370</v>
      </c>
      <c r="N27" s="577">
        <v>1</v>
      </c>
      <c r="O27" s="407" t="s">
        <v>371</v>
      </c>
      <c r="P27" s="577">
        <v>1</v>
      </c>
      <c r="Q27" s="572">
        <f t="shared" si="1"/>
        <v>1</v>
      </c>
    </row>
    <row r="28" spans="1:17" ht="14.25">
      <c r="A28" s="390" t="s">
        <v>226</v>
      </c>
      <c r="B28" s="572">
        <f t="shared" si="3"/>
        <v>2.5697965868506505</v>
      </c>
      <c r="C28" s="389">
        <v>0.90700000000000003</v>
      </c>
      <c r="D28" s="407">
        <v>4</v>
      </c>
      <c r="E28" s="389">
        <v>0.54</v>
      </c>
      <c r="F28" s="407">
        <v>3</v>
      </c>
      <c r="G28" s="572">
        <f t="shared" si="2"/>
        <v>3.4641016151377544</v>
      </c>
      <c r="H28" s="407">
        <v>80</v>
      </c>
      <c r="I28" s="407">
        <v>3</v>
      </c>
      <c r="J28" s="407">
        <v>71</v>
      </c>
      <c r="K28" s="407">
        <v>2</v>
      </c>
      <c r="L28" s="572">
        <f t="shared" si="0"/>
        <v>2.4494897427831779</v>
      </c>
      <c r="M28" s="570">
        <v>0.11</v>
      </c>
      <c r="N28" s="577">
        <v>2</v>
      </c>
      <c r="O28" s="407" t="s">
        <v>364</v>
      </c>
      <c r="P28" s="577">
        <v>2</v>
      </c>
      <c r="Q28" s="572">
        <f t="shared" si="1"/>
        <v>2</v>
      </c>
    </row>
    <row r="29" spans="1:17" ht="14.25">
      <c r="A29" s="390" t="s">
        <v>379</v>
      </c>
      <c r="B29" s="578"/>
      <c r="C29" s="389"/>
      <c r="D29" s="407"/>
      <c r="E29" s="389"/>
      <c r="F29" s="407"/>
      <c r="G29" s="578"/>
      <c r="H29" s="407">
        <v>74</v>
      </c>
      <c r="I29" s="407">
        <v>2</v>
      </c>
      <c r="J29" s="407">
        <v>68</v>
      </c>
      <c r="K29" s="407">
        <v>2</v>
      </c>
      <c r="L29" s="572">
        <f t="shared" si="0"/>
        <v>2</v>
      </c>
      <c r="M29" s="407" t="s">
        <v>370</v>
      </c>
      <c r="N29" s="577">
        <v>1</v>
      </c>
      <c r="O29" s="407" t="s">
        <v>371</v>
      </c>
      <c r="P29" s="577">
        <v>1</v>
      </c>
      <c r="Q29" s="572">
        <f t="shared" si="1"/>
        <v>1</v>
      </c>
    </row>
    <row r="30" spans="1:17" ht="24">
      <c r="A30" s="390" t="s">
        <v>380</v>
      </c>
      <c r="B30" s="578">
        <f t="shared" ref="B30:J30" si="4">AVERAGE(B4:B29)</f>
        <v>1.8560635492525557</v>
      </c>
      <c r="C30" s="579">
        <f t="shared" si="4"/>
        <v>0.65694736842105261</v>
      </c>
      <c r="D30" s="578">
        <f t="shared" si="4"/>
        <v>2.5263157894736841</v>
      </c>
      <c r="E30" s="579">
        <f t="shared" si="4"/>
        <v>0.42247368421052628</v>
      </c>
      <c r="F30" s="578">
        <f t="shared" si="4"/>
        <v>2.5789473684210527</v>
      </c>
      <c r="G30" s="578">
        <f t="shared" si="4"/>
        <v>2.4230855942888772</v>
      </c>
      <c r="H30" s="580">
        <f t="shared" si="4"/>
        <v>71.84615384615384</v>
      </c>
      <c r="I30" s="578">
        <f t="shared" si="4"/>
        <v>2.3846153846153846</v>
      </c>
      <c r="J30" s="580">
        <f t="shared" si="4"/>
        <v>61.46153846153846</v>
      </c>
      <c r="K30" s="578">
        <f>AVERAGE(K4:K29)</f>
        <v>1.8846153846153846</v>
      </c>
      <c r="L30" s="578">
        <f>AVERAGE(L4:L29)</f>
        <v>2.1014045230968241</v>
      </c>
      <c r="M30" s="581">
        <v>5.3600000000000002E-2</v>
      </c>
      <c r="N30" s="578">
        <f>AVERAGE(N4:N29)</f>
        <v>1.4230769230769231</v>
      </c>
      <c r="O30" s="582">
        <v>0.88</v>
      </c>
      <c r="P30" s="578">
        <f>AVERAGE(P4:P29)</f>
        <v>1.2307692307692308</v>
      </c>
      <c r="Q30" s="578">
        <f>AVERAGE(Q4:Q29)</f>
        <v>1.3158527897502235</v>
      </c>
    </row>
    <row r="31" spans="1:17" ht="12">
      <c r="A31" s="55" t="s">
        <v>381</v>
      </c>
      <c r="B31" s="56"/>
      <c r="C31" s="56"/>
      <c r="D31" s="56"/>
      <c r="E31" s="56"/>
      <c r="F31" s="56"/>
      <c r="G31" s="56"/>
      <c r="H31" s="56"/>
      <c r="I31" s="56"/>
      <c r="J31" s="56"/>
      <c r="K31" s="56"/>
      <c r="L31" s="56"/>
      <c r="M31" s="56"/>
      <c r="N31" s="56"/>
      <c r="O31" s="56"/>
      <c r="P31" s="56"/>
      <c r="Q31" s="56"/>
    </row>
    <row r="32" spans="1:17" ht="12">
      <c r="A32" s="55" t="s">
        <v>382</v>
      </c>
      <c r="B32" s="56"/>
      <c r="C32" s="56"/>
      <c r="D32" s="56"/>
      <c r="E32" s="56"/>
      <c r="F32" s="56"/>
      <c r="G32" s="56"/>
      <c r="H32" s="56"/>
      <c r="I32" s="56"/>
      <c r="J32" s="56"/>
      <c r="K32" s="56"/>
      <c r="L32" s="56"/>
      <c r="M32" s="56"/>
      <c r="N32" s="56"/>
      <c r="O32" s="56"/>
      <c r="P32" s="56"/>
      <c r="Q32" s="56"/>
    </row>
    <row r="33" spans="1:18" ht="12">
      <c r="A33" s="55" t="s">
        <v>383</v>
      </c>
      <c r="B33" s="56"/>
      <c r="C33" s="56"/>
      <c r="D33" s="56"/>
      <c r="E33" s="56"/>
      <c r="F33" s="56"/>
      <c r="G33" s="56"/>
      <c r="H33" s="56"/>
      <c r="I33" s="56"/>
      <c r="J33" s="56"/>
      <c r="K33" s="56"/>
      <c r="L33" s="56"/>
      <c r="M33" s="56"/>
      <c r="N33" s="56"/>
      <c r="O33" s="56"/>
      <c r="P33" s="56"/>
      <c r="Q33" s="56"/>
      <c r="R33" s="56"/>
    </row>
    <row r="34" spans="1:18" ht="12">
      <c r="A34" s="55" t="s">
        <v>384</v>
      </c>
      <c r="B34" s="56"/>
      <c r="C34" s="56"/>
      <c r="D34" s="56"/>
      <c r="E34" s="56"/>
      <c r="F34" s="56"/>
      <c r="G34" s="56"/>
      <c r="H34" s="56"/>
      <c r="I34" s="56"/>
      <c r="J34" s="56"/>
      <c r="K34" s="56"/>
      <c r="L34" s="56"/>
      <c r="M34" s="56"/>
      <c r="N34" s="56"/>
      <c r="O34" s="56"/>
      <c r="P34" s="56"/>
      <c r="Q34" s="56"/>
      <c r="R34" s="56"/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92E33D-AFFC-4053-9EBC-635C88FCD62A}">
  <dimension ref="A2:D19"/>
  <sheetViews>
    <sheetView workbookViewId="0">
      <selection activeCell="A18" sqref="A18"/>
    </sheetView>
  </sheetViews>
  <sheetFormatPr defaultColWidth="8.6640625" defaultRowHeight="11.25"/>
  <cols>
    <col min="1" max="4" width="32.1640625" customWidth="1"/>
  </cols>
  <sheetData>
    <row r="2" spans="1:4" ht="12.75">
      <c r="A2" s="608" t="s">
        <v>385</v>
      </c>
      <c r="B2" s="608"/>
      <c r="C2" s="608"/>
      <c r="D2" s="608"/>
    </row>
    <row r="3" spans="1:4" ht="12">
      <c r="A3" s="418"/>
      <c r="B3" s="394" t="s">
        <v>314</v>
      </c>
      <c r="C3" s="376" t="s">
        <v>386</v>
      </c>
      <c r="D3" s="377" t="s">
        <v>387</v>
      </c>
    </row>
    <row r="4" spans="1:4" ht="12">
      <c r="A4" s="606" t="s">
        <v>388</v>
      </c>
      <c r="B4" s="610" t="s">
        <v>389</v>
      </c>
      <c r="C4" s="610"/>
      <c r="D4" s="610"/>
    </row>
    <row r="5" spans="1:4" ht="12">
      <c r="A5" s="606"/>
      <c r="B5" s="610" t="s">
        <v>390</v>
      </c>
      <c r="C5" s="610"/>
      <c r="D5" s="610"/>
    </row>
    <row r="6" spans="1:4" ht="12">
      <c r="A6" s="606"/>
      <c r="B6" s="610" t="s">
        <v>391</v>
      </c>
      <c r="C6" s="610"/>
      <c r="D6" s="610"/>
    </row>
    <row r="7" spans="1:4" ht="12">
      <c r="A7" s="606"/>
      <c r="B7" s="610" t="s">
        <v>392</v>
      </c>
      <c r="C7" s="610"/>
      <c r="D7" s="610"/>
    </row>
    <row r="8" spans="1:4" ht="12">
      <c r="A8" s="606"/>
      <c r="B8" s="610" t="s">
        <v>393</v>
      </c>
      <c r="C8" s="610"/>
      <c r="D8" s="610"/>
    </row>
    <row r="9" spans="1:4" ht="12">
      <c r="A9" s="609"/>
      <c r="B9" s="611" t="s">
        <v>394</v>
      </c>
      <c r="C9" s="611"/>
      <c r="D9" s="611"/>
    </row>
    <row r="10" spans="1:4" ht="24">
      <c r="A10" s="605" t="s">
        <v>395</v>
      </c>
      <c r="B10" s="413" t="s">
        <v>396</v>
      </c>
      <c r="C10" s="413" t="s">
        <v>397</v>
      </c>
      <c r="D10" s="413" t="s">
        <v>398</v>
      </c>
    </row>
    <row r="11" spans="1:4" ht="36">
      <c r="A11" s="606"/>
      <c r="B11" s="419" t="s">
        <v>399</v>
      </c>
      <c r="C11" s="419" t="s">
        <v>400</v>
      </c>
      <c r="D11" s="419" t="s">
        <v>401</v>
      </c>
    </row>
    <row r="12" spans="1:4" ht="36">
      <c r="A12" s="606"/>
      <c r="B12" s="419" t="s">
        <v>402</v>
      </c>
      <c r="C12" s="419" t="s">
        <v>403</v>
      </c>
      <c r="D12" s="419" t="s">
        <v>404</v>
      </c>
    </row>
    <row r="13" spans="1:4" ht="24">
      <c r="A13" s="606"/>
      <c r="B13" s="419" t="s">
        <v>405</v>
      </c>
      <c r="C13" s="419" t="s">
        <v>406</v>
      </c>
      <c r="D13" s="419" t="s">
        <v>407</v>
      </c>
    </row>
    <row r="14" spans="1:4" ht="36">
      <c r="A14" s="606"/>
      <c r="B14" s="419" t="s">
        <v>408</v>
      </c>
      <c r="C14" s="419" t="s">
        <v>409</v>
      </c>
      <c r="D14" s="419" t="s">
        <v>410</v>
      </c>
    </row>
    <row r="15" spans="1:4" ht="24">
      <c r="A15" s="606"/>
      <c r="B15" s="419"/>
      <c r="C15" s="419" t="s">
        <v>411</v>
      </c>
      <c r="D15" s="419" t="s">
        <v>412</v>
      </c>
    </row>
    <row r="16" spans="1:4" ht="24">
      <c r="A16" s="606"/>
      <c r="B16" s="420"/>
      <c r="C16" s="419" t="s">
        <v>413</v>
      </c>
      <c r="D16" s="419" t="s">
        <v>414</v>
      </c>
    </row>
    <row r="17" spans="1:4" ht="72.75" thickBot="1">
      <c r="A17" s="607"/>
      <c r="B17" s="421"/>
      <c r="C17" s="421"/>
      <c r="D17" s="415" t="s">
        <v>415</v>
      </c>
    </row>
    <row r="18" spans="1:4">
      <c r="A18" s="422" t="s">
        <v>346</v>
      </c>
    </row>
    <row r="19" spans="1:4">
      <c r="A19" s="423"/>
    </row>
  </sheetData>
  <mergeCells count="9">
    <mergeCell ref="A10:A17"/>
    <mergeCell ref="A2:D2"/>
    <mergeCell ref="A4:A9"/>
    <mergeCell ref="B4:D4"/>
    <mergeCell ref="B5:D5"/>
    <mergeCell ref="B6:D6"/>
    <mergeCell ref="B7:D7"/>
    <mergeCell ref="B8:D8"/>
    <mergeCell ref="B9:D9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dc7663a-08f0-4737-9e8c-148ce897a09c" xsi:nil="true"/>
    <lcf76f155ced4ddcb4097134ff3c332f xmlns="a9b43238-4e67-4129-ae6b-f4d61bf1eccd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FAF6CE9AFC8034CBC03120544E61D41" ma:contentTypeVersion="15" ma:contentTypeDescription="Create a new document." ma:contentTypeScope="" ma:versionID="998af291d0df3144cd923d9128d75aaf">
  <xsd:schema xmlns:xsd="http://www.w3.org/2001/XMLSchema" xmlns:xs="http://www.w3.org/2001/XMLSchema" xmlns:p="http://schemas.microsoft.com/office/2006/metadata/properties" xmlns:ns2="a9b43238-4e67-4129-ae6b-f4d61bf1eccd" xmlns:ns3="17320b08-65d1-4ecf-855e-0cafe0c0986f" xmlns:ns4="cdc7663a-08f0-4737-9e8c-148ce897a09c" targetNamespace="http://schemas.microsoft.com/office/2006/metadata/properties" ma:root="true" ma:fieldsID="00da5d947ebff46663757008b7ea83f1" ns2:_="" ns3:_="" ns4:_="">
    <xsd:import namespace="a9b43238-4e67-4129-ae6b-f4d61bf1eccd"/>
    <xsd:import namespace="17320b08-65d1-4ecf-855e-0cafe0c0986f"/>
    <xsd:import namespace="cdc7663a-08f0-4737-9e8c-148ce897a09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4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b43238-4e67-4129-ae6b-f4d61bf1ecc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ae61f9b1-e23d-4f49-b3d7-56b991556c4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320b08-65d1-4ecf-855e-0cafe0c0986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c7663a-08f0-4737-9e8c-148ce897a09c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f7c5fd4e-c5c6-429a-a718-ae2b85684dcc}" ma:internalName="TaxCatchAll" ma:showField="CatchAllData" ma:web="17320b08-65d1-4ecf-855e-0cafe0c0986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92E7D89-A1FE-4321-886F-459C05A0287D}"/>
</file>

<file path=customXml/itemProps2.xml><?xml version="1.0" encoding="utf-8"?>
<ds:datastoreItem xmlns:ds="http://schemas.openxmlformats.org/officeDocument/2006/customXml" ds:itemID="{1B1F6F4F-DCD2-4A81-A70E-A68FED280409}"/>
</file>

<file path=customXml/itemProps3.xml><?xml version="1.0" encoding="utf-8"?>
<ds:datastoreItem xmlns:ds="http://schemas.openxmlformats.org/officeDocument/2006/customXml" ds:itemID="{98DF358E-AC2C-4B65-84B4-FC0CB77FC46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2019-08-27T15:56:20Z</dcterms:created>
  <dcterms:modified xsi:type="dcterms:W3CDTF">2023-01-11T15:36:59Z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0x0101002FAF6CE9AFC8034CBC03120544E61D41</vt:lpwstr>
  </property>
  <property fmtid="{D5CDD505-2E9C-101B-9397-08002B2CF9AE}" pid="3" name="MediaServiceImageTags">
    <vt:lpwstr/>
  </property>
</Properties>
</file>